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565" yWindow="0" windowWidth="15180" windowHeight="11640" tabRatio="848" activeTab="0"/>
  </bookViews>
  <sheets>
    <sheet name="Lämmer Herdbuch" sheetId="1" r:id="rId1"/>
    <sheet name="Liste LVB" sheetId="2" r:id="rId2"/>
    <sheet name="Bemerkungen" sheetId="3" r:id="rId3"/>
    <sheet name="Körung (Plan)" sheetId="4" r:id="rId4"/>
    <sheet name="Körung (Ist)" sheetId="5" r:id="rId5"/>
    <sheet name="Herdbuch. (Plan)" sheetId="6" r:id="rId6"/>
    <sheet name="Herdbuch. (Ist)" sheetId="7" r:id="rId7"/>
    <sheet name="Körung Jährlingsböcke" sheetId="8" r:id="rId8"/>
    <sheet name="Gewichtszunahme Lämmer" sheetId="9" r:id="rId9"/>
  </sheets>
  <definedNames>
    <definedName name="_xlnm.Print_Area" localSheetId="0">'Lämmer Herdbuch'!$A$1:$AE$65</definedName>
    <definedName name="_xlnm.Print_Area" localSheetId="1">'Liste LVB'!$A$1:$AE$65</definedName>
    <definedName name="_xlnm.Print_Titles" localSheetId="2">'Bemerkungen'!$3:$3</definedName>
    <definedName name="_xlnm.Print_Titles" localSheetId="6">'Herdbuch. (Ist)'!$1:$5</definedName>
    <definedName name="_xlnm.Print_Titles" localSheetId="4">'Körung (Ist)'!$1:$5</definedName>
    <definedName name="_xlnm.Print_Titles" localSheetId="0">'Lämmer Herdbuch'!$10:$10</definedName>
    <definedName name="_xlnm.Print_Titles" localSheetId="1">'Liste LVB'!$10:$10</definedName>
  </definedNames>
  <calcPr fullCalcOnLoad="1"/>
</workbook>
</file>

<file path=xl/comments1.xml><?xml version="1.0" encoding="utf-8"?>
<comments xmlns="http://schemas.openxmlformats.org/spreadsheetml/2006/main">
  <authors>
    <author>goettsche</author>
    <author>adminhg</author>
  </authors>
  <commentList>
    <comment ref="P10" authorId="0">
      <text>
        <r>
          <rPr>
            <sz val="8"/>
            <rFont val="Tahoma"/>
            <family val="2"/>
          </rPr>
          <t>B   = Bock  im Bestand
E   = Eve   im Bestand
BT = Bock  verstorben
ET = Eve   verstorben
BV = Bock  verkauft
EV = Eve   verkauft</t>
        </r>
      </text>
    </comment>
    <comment ref="Q10" authorId="0">
      <text>
        <r>
          <rPr>
            <sz val="8"/>
            <rFont val="Tahoma"/>
            <family val="2"/>
          </rPr>
          <t xml:space="preserve">Lamm-Nr. eingeben
z.B. 12345
</t>
        </r>
      </text>
    </comment>
    <comment ref="R10" authorId="0">
      <text>
        <r>
          <rPr>
            <sz val="8"/>
            <rFont val="Tahoma"/>
            <family val="2"/>
          </rPr>
          <t>BZ = Bock zur Zucht
EZ = Eve  zur Zucht
S   = Schlachtung</t>
        </r>
      </text>
    </comment>
    <comment ref="G10" authorId="0">
      <text>
        <r>
          <rPr>
            <b/>
            <sz val="8"/>
            <rFont val="Tahoma"/>
            <family val="2"/>
          </rPr>
          <t>Mutter Quote:
Bitte direkt nach der Lammung die Daten aktualisieren
z.B.
3/02/04/03</t>
        </r>
        <r>
          <rPr>
            <sz val="8"/>
            <rFont val="Tahoma"/>
            <family val="2"/>
          </rPr>
          <t xml:space="preserve">
Alter/Lammung/Lämmer/Durchbekommen</t>
        </r>
      </text>
    </comment>
    <comment ref="H10" authorId="0">
      <text>
        <r>
          <rPr>
            <b/>
            <sz val="8"/>
            <rFont val="Tahoma"/>
            <family val="2"/>
          </rPr>
          <t>Note:
z.B.
888
Wolle/Bemuskelung/Äußere Erscheinung</t>
        </r>
        <r>
          <rPr>
            <sz val="8"/>
            <rFont val="Tahoma"/>
            <family val="2"/>
          </rPr>
          <t xml:space="preserve">
</t>
        </r>
      </text>
    </comment>
    <comment ref="L10" authorId="1">
      <text>
        <r>
          <rPr>
            <b/>
            <sz val="9"/>
            <rFont val="Tahoma"/>
            <family val="2"/>
          </rPr>
          <t>Wenn sich die Hintergrundfarbe auf weiß ändert, sind die Tiere gedeckt. Kein Umbocken</t>
        </r>
      </text>
    </comment>
  </commentList>
</comments>
</file>

<file path=xl/comments2.xml><?xml version="1.0" encoding="utf-8"?>
<comments xmlns="http://schemas.openxmlformats.org/spreadsheetml/2006/main">
  <authors>
    <author>goettsche</author>
    <author>adminhg</author>
  </authors>
  <commentList>
    <comment ref="G10" authorId="0">
      <text>
        <r>
          <rPr>
            <b/>
            <sz val="8"/>
            <rFont val="Tahoma"/>
            <family val="2"/>
          </rPr>
          <t>Mutter Quote:
Bitte direkt nach der Lammung die Daten aktualisieren
z.B.
3/02/04/03</t>
        </r>
        <r>
          <rPr>
            <sz val="8"/>
            <rFont val="Tahoma"/>
            <family val="2"/>
          </rPr>
          <t xml:space="preserve">
Alter/Lammung/Lämmer/Durchbekommen</t>
        </r>
      </text>
    </comment>
    <comment ref="H10" authorId="0">
      <text>
        <r>
          <rPr>
            <b/>
            <sz val="8"/>
            <rFont val="Tahoma"/>
            <family val="2"/>
          </rPr>
          <t>Note:
z.B.
888
Wolle/Bemuskelung/Äußere Erscheinung</t>
        </r>
        <r>
          <rPr>
            <sz val="8"/>
            <rFont val="Tahoma"/>
            <family val="2"/>
          </rPr>
          <t xml:space="preserve">
</t>
        </r>
      </text>
    </comment>
    <comment ref="L10" authorId="1">
      <text>
        <r>
          <rPr>
            <b/>
            <sz val="9"/>
            <rFont val="Tahoma"/>
            <family val="2"/>
          </rPr>
          <t>Wenn sich die Hintergrundfarbe auf weiß ändert, sind die Tiere gedeckt. Kein Umbocken</t>
        </r>
      </text>
    </comment>
    <comment ref="P10" authorId="0">
      <text>
        <r>
          <rPr>
            <sz val="8"/>
            <rFont val="Tahoma"/>
            <family val="2"/>
          </rPr>
          <t>B   = Bock  im Bestand
E   = Eve   im Bestand
BT = Bock  verstorben
ET = Eve   verstorben
BV = Bock  verkauft
EV = Eve   verkauft</t>
        </r>
      </text>
    </comment>
    <comment ref="Q10" authorId="0">
      <text>
        <r>
          <rPr>
            <sz val="8"/>
            <rFont val="Tahoma"/>
            <family val="2"/>
          </rPr>
          <t xml:space="preserve">Lamm-Nr. eingeben
z.B. 12345
</t>
        </r>
      </text>
    </comment>
    <comment ref="R10" authorId="0">
      <text>
        <r>
          <rPr>
            <sz val="8"/>
            <rFont val="Tahoma"/>
            <family val="2"/>
          </rPr>
          <t>BZ = Bock zur Zucht
EZ = Eve  zur Zucht
S   = Schlachtung</t>
        </r>
      </text>
    </comment>
  </commentList>
</comments>
</file>

<file path=xl/comments3.xml><?xml version="1.0" encoding="utf-8"?>
<comments xmlns="http://schemas.openxmlformats.org/spreadsheetml/2006/main">
  <authors>
    <author>goettsche</author>
  </authors>
  <commentList>
    <comment ref="C3" authorId="0">
      <text>
        <r>
          <rPr>
            <b/>
            <sz val="8"/>
            <rFont val="Tahoma"/>
            <family val="2"/>
          </rPr>
          <t>Quote:
z.B.
3/02/04/03</t>
        </r>
        <r>
          <rPr>
            <sz val="8"/>
            <rFont val="Tahoma"/>
            <family val="2"/>
          </rPr>
          <t xml:space="preserve">
Alter/Lammung/Lämmer/Durchbekommen</t>
        </r>
      </text>
    </comment>
    <comment ref="D3" authorId="0">
      <text>
        <r>
          <rPr>
            <b/>
            <sz val="8"/>
            <rFont val="Tahoma"/>
            <family val="2"/>
          </rPr>
          <t>Note:
z.B.
888
Wolle/Bemuskelung/Äußere Erscheinung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goettsche</author>
    <author>Administrator</author>
  </authors>
  <commentList>
    <comment ref="J1" authorId="0">
      <text>
        <r>
          <rPr>
            <b/>
            <sz val="8"/>
            <rFont val="Tahoma"/>
            <family val="2"/>
          </rPr>
          <t>Geburtsgewicht (Suffolk=4,5 kg)
Das Geburtsgewicht wird bei der täglichen Tageszunahme berücksichtigt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Bitte geben Sie hier den Wiegezyklus in Tagen ein.
z.B. 14 tägig </t>
        </r>
        <r>
          <rPr>
            <sz val="8"/>
            <rFont val="Tahoma"/>
            <family val="2"/>
          </rPr>
          <t xml:space="preserve">
</t>
        </r>
      </text>
    </comment>
    <comment ref="AG3" authorId="1">
      <text>
        <r>
          <rPr>
            <sz val="10"/>
            <rFont val="Tahoma"/>
            <family val="2"/>
          </rPr>
          <t>Gewünschtes Gewicht in kg eingeben</t>
        </r>
      </text>
    </comment>
    <comment ref="AH3" authorId="1">
      <text>
        <r>
          <rPr>
            <sz val="10"/>
            <rFont val="Tahoma"/>
            <family val="2"/>
          </rPr>
          <t xml:space="preserve">Was wiegen die Lämmer am: tt.mm
</t>
        </r>
      </text>
    </comment>
    <comment ref="E4" authorId="0">
      <text>
        <r>
          <rPr>
            <b/>
            <sz val="8"/>
            <rFont val="Tahoma"/>
            <family val="2"/>
          </rPr>
          <t>Startdatum eingaben:
TT.MM</t>
        </r>
        <r>
          <rPr>
            <sz val="8"/>
            <rFont val="Tahoma"/>
            <family val="2"/>
          </rPr>
          <t xml:space="preserve">
</t>
        </r>
      </text>
    </comment>
    <comment ref="AG4" authorId="0">
      <text>
        <r>
          <rPr>
            <b/>
            <sz val="8"/>
            <rFont val="Tahoma"/>
            <family val="2"/>
          </rPr>
          <t>L-Tage = Lebenstage
Datum an dem die kg erreicht werden</t>
        </r>
      </text>
    </comment>
    <comment ref="D7" authorId="0">
      <text>
        <r>
          <rPr>
            <b/>
            <sz val="8"/>
            <rFont val="Tahoma"/>
            <family val="2"/>
          </rPr>
          <t>Pflichtfeld
Geburtsdatum TT.MM</t>
        </r>
        <r>
          <rPr>
            <sz val="8"/>
            <rFont val="Tahoma"/>
            <family val="2"/>
          </rPr>
          <t xml:space="preserve">
 </t>
        </r>
      </text>
    </comment>
    <comment ref="E7" authorId="0">
      <text>
        <r>
          <rPr>
            <b/>
            <sz val="8"/>
            <rFont val="Tahoma"/>
            <family val="2"/>
          </rPr>
          <t>Pflichtfeld
Gewichtseingabe in kg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Pflichtfeld
Gewichtseingabe in kg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Tatsächliche Tageszunahme von Geburt an in Gramm
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Tageszunahme im Wiegezyklus in Gramm</t>
        </r>
      </text>
    </comment>
    <comment ref="D8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Durchschnittliche Gewichtszunahme in Gramm für den gesamten Zeitraum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<sst xmlns="http://schemas.openxmlformats.org/spreadsheetml/2006/main" count="2159" uniqueCount="125">
  <si>
    <t>geboren</t>
  </si>
  <si>
    <t>Betriebs-Nr.</t>
  </si>
  <si>
    <t>Lammböcke</t>
  </si>
  <si>
    <t>Nr.</t>
  </si>
  <si>
    <t>GenoTyp</t>
  </si>
  <si>
    <t>Auktions Ort</t>
  </si>
  <si>
    <t>weibliche Lämmer</t>
  </si>
  <si>
    <t>Jährlingsböcke</t>
  </si>
  <si>
    <t>B</t>
  </si>
  <si>
    <t>Geschl.</t>
  </si>
  <si>
    <t xml:space="preserve"> Lamm  Nr. 1</t>
  </si>
  <si>
    <t>Lamm  Nr. 2</t>
  </si>
  <si>
    <t>Lamm  Nr. 3</t>
  </si>
  <si>
    <t>Lamm  Nr. 4</t>
  </si>
  <si>
    <t>Vater</t>
  </si>
  <si>
    <t>kg</t>
  </si>
  <si>
    <t>US</t>
  </si>
  <si>
    <t>Messing Nr</t>
  </si>
  <si>
    <t>W</t>
  </si>
  <si>
    <t>ÄE</t>
  </si>
  <si>
    <t>DE</t>
  </si>
  <si>
    <t>Stück</t>
  </si>
  <si>
    <t>am</t>
  </si>
  <si>
    <t>ZW</t>
  </si>
  <si>
    <t>Bock   geboren</t>
  </si>
  <si>
    <t>Eve     geboren</t>
  </si>
  <si>
    <t>Wurf-datum</t>
  </si>
  <si>
    <t>Deck-datum</t>
  </si>
  <si>
    <t>Anzahl / Ø</t>
  </si>
  <si>
    <t>Stand vom:</t>
  </si>
  <si>
    <t>Mutter Note</t>
  </si>
  <si>
    <t>Zucht</t>
  </si>
  <si>
    <t>Note</t>
  </si>
  <si>
    <t>Anzahl</t>
  </si>
  <si>
    <t>E</t>
  </si>
  <si>
    <t>BT</t>
  </si>
  <si>
    <t>EV</t>
  </si>
  <si>
    <t>ET</t>
  </si>
  <si>
    <t>BV</t>
  </si>
  <si>
    <t>Saison</t>
  </si>
  <si>
    <t>BZ</t>
  </si>
  <si>
    <t>EZ</t>
  </si>
  <si>
    <t>S</t>
  </si>
  <si>
    <t>Bock im Bestand (B)</t>
  </si>
  <si>
    <t>Eve   im Bestand (E)</t>
  </si>
  <si>
    <t>E/Z/  D/V</t>
  </si>
  <si>
    <t>Husum</t>
  </si>
  <si>
    <t>Neumünster</t>
  </si>
  <si>
    <t>Neuenbrook</t>
  </si>
  <si>
    <t>Lamm Nr.</t>
  </si>
  <si>
    <t>Herdbuchaufn (Plan)</t>
  </si>
  <si>
    <t>Körung  (Ist)</t>
  </si>
  <si>
    <t>Herdbuchaufn (Ist)</t>
  </si>
  <si>
    <t/>
  </si>
  <si>
    <t xml:space="preserve"> </t>
  </si>
  <si>
    <t>Geburts-Gew.</t>
  </si>
  <si>
    <t>Wiegezyklus</t>
  </si>
  <si>
    <t>tägig</t>
  </si>
  <si>
    <t>Betriebs-Nr.:</t>
  </si>
  <si>
    <t>Durchschnittliche Tageszunahme aller Lämmer</t>
  </si>
  <si>
    <t>Gramm</t>
  </si>
  <si>
    <t>Alle weißen Felder sind Eingabefelder</t>
  </si>
  <si>
    <r>
      <t>geboren</t>
    </r>
    <r>
      <rPr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</t>
    </r>
    <r>
      <rPr>
        <sz val="8"/>
        <color indexed="12"/>
        <rFont val="Arial"/>
        <family val="2"/>
      </rPr>
      <t>Ø Gramm</t>
    </r>
  </si>
  <si>
    <r>
      <t>L-Tag</t>
    </r>
    <r>
      <rPr>
        <sz val="9"/>
        <rFont val="Arial"/>
        <family val="2"/>
      </rPr>
      <t xml:space="preserve"> </t>
    </r>
    <r>
      <rPr>
        <b/>
        <sz val="9"/>
        <color indexed="53"/>
        <rFont val="Arial"/>
        <family val="2"/>
      </rPr>
      <t>Datum</t>
    </r>
  </si>
  <si>
    <r>
      <t>L-Tag</t>
    </r>
    <r>
      <rPr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kg</t>
    </r>
  </si>
  <si>
    <t>Bock-Lämmer</t>
  </si>
  <si>
    <t>E  Z D V</t>
  </si>
  <si>
    <t>Körung Böcke (Ist)</t>
  </si>
  <si>
    <t>E/Z/D V</t>
  </si>
  <si>
    <t>frei verkauft</t>
  </si>
  <si>
    <t>Achtung überschreibt IST Daten</t>
  </si>
  <si>
    <t>Gesamt verkauft</t>
  </si>
  <si>
    <t>zur Schlachtung</t>
  </si>
  <si>
    <t>Bock  verkauft   (BV)</t>
  </si>
  <si>
    <t>Eve    verkauft   (EV)</t>
  </si>
  <si>
    <t>Bock  verstorben(BT)</t>
  </si>
  <si>
    <t>Eve    verstorben(ET)</t>
  </si>
  <si>
    <t>Lämmer-Verwaltung</t>
  </si>
  <si>
    <t>Einzel</t>
  </si>
  <si>
    <t>Lammungen</t>
  </si>
  <si>
    <t>Drilling</t>
  </si>
  <si>
    <t>Vierling</t>
  </si>
  <si>
    <t>Hals Nr.</t>
  </si>
  <si>
    <t>Bemerkungen</t>
  </si>
  <si>
    <t>Bemerkungen nur hier eintragen</t>
  </si>
  <si>
    <t>zugeteilt:</t>
  </si>
  <si>
    <t>DE010110</t>
  </si>
  <si>
    <t>010110</t>
  </si>
  <si>
    <t xml:space="preserve">Bock Nr.1-4       </t>
  </si>
  <si>
    <t>1.  Bock:</t>
  </si>
  <si>
    <t>2.  Bock:</t>
  </si>
  <si>
    <t>3.  Bock:</t>
  </si>
  <si>
    <t>4.  Bock:</t>
  </si>
  <si>
    <t>Präm.</t>
  </si>
  <si>
    <t>Körung Böcke (Plan)</t>
  </si>
  <si>
    <t>Geb Jahr</t>
  </si>
  <si>
    <t>Mutter-Nr. DE…       8 Stellen</t>
  </si>
  <si>
    <t>Aufgestallt am:</t>
  </si>
  <si>
    <t>Tragzeit Tage:</t>
  </si>
  <si>
    <t>Muttern gedeckt</t>
  </si>
  <si>
    <t>Mutter HB-Nr.</t>
  </si>
  <si>
    <t>Mess.   Nr.</t>
  </si>
  <si>
    <t>V :</t>
  </si>
  <si>
    <t>V V :</t>
  </si>
  <si>
    <t>M :</t>
  </si>
  <si>
    <t>MV</t>
  </si>
  <si>
    <t>MM</t>
  </si>
  <si>
    <t>Bock  am leben</t>
  </si>
  <si>
    <t>Eve    am leben</t>
  </si>
  <si>
    <t>Bock  zur Zucht geeignet (BZ)</t>
  </si>
  <si>
    <t>Eve    zur Zucht geeignet (EZ)</t>
  </si>
  <si>
    <t>zur Zucht verkauft</t>
  </si>
  <si>
    <t xml:space="preserve">Lamm-Quote </t>
  </si>
  <si>
    <t>Zw.</t>
  </si>
  <si>
    <t>Summe Quote</t>
  </si>
  <si>
    <t>Mu Quote (nach Lammung)</t>
  </si>
  <si>
    <t>Muttern im Bestand (Mu.)</t>
  </si>
  <si>
    <t>Muttern beim Bock</t>
  </si>
  <si>
    <t>16.9.</t>
  </si>
  <si>
    <t>Mustermann</t>
  </si>
  <si>
    <t>08/07/16/12</t>
  </si>
  <si>
    <t>08/07/15/11</t>
  </si>
  <si>
    <t>Z</t>
  </si>
  <si>
    <t>© Hartmut Göttsche                02.2017     V. 1.3.6</t>
  </si>
  <si>
    <t>Wiegeliste 2018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</si>
</sst>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[$-407]dddd\,\ d\.\ mmmm\ yyyy"/>
    <numFmt numFmtId="166" formatCode="#,##0\ _€"/>
    <numFmt numFmtId="167" formatCode="#"/>
    <numFmt numFmtId="168" formatCode="d/m/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0.#"/>
    <numFmt numFmtId="174" formatCode="#.#"/>
    <numFmt numFmtId="175" formatCode="0_ ;[Red]\-0\ "/>
    <numFmt numFmtId="176" formatCode="0.0"/>
    <numFmt numFmtId="177" formatCode="dd/mm/yy;@"/>
    <numFmt numFmtId="178" formatCode="dd/\ mm/"/>
    <numFmt numFmtId="179" formatCode="dd/mm/"/>
    <numFmt numFmtId="180" formatCode="dd/mm"/>
    <numFmt numFmtId="181" formatCode="dd/dd/mm"/>
    <numFmt numFmtId="182" formatCode="\d\d\.dd/mm"/>
    <numFmt numFmtId="183" formatCode="\D\D\.dd/mm"/>
    <numFmt numFmtId="184" formatCode="ddd/dd/mm"/>
    <numFmt numFmtId="185" formatCode="ddd/\ dd/mm"/>
    <numFmt numFmtId="186" formatCode="ddd/\ \ dd/mm"/>
    <numFmt numFmtId="187" formatCode="ddd\ dd/mm"/>
    <numFmt numFmtId="188" formatCode="dd/mm\ ddd"/>
    <numFmt numFmtId="189" formatCode="dd/mm\ \ ddd"/>
    <numFmt numFmtId="190" formatCode="dd/mm/\ ddd"/>
    <numFmt numFmtId="191" formatCode="d/m/yyyy;@"/>
    <numFmt numFmtId="192" formatCode="00000"/>
    <numFmt numFmtId="193" formatCode="0.00;[Red]0.00"/>
    <numFmt numFmtId="194" formatCode="mmm\ yyyy"/>
    <numFmt numFmtId="195" formatCode="000000"/>
    <numFmt numFmtId="196" formatCode="00"/>
    <numFmt numFmtId="197" formatCode="dd\ mm"/>
    <numFmt numFmtId="198" formatCode="mm/yy"/>
    <numFmt numFmtId="199" formatCode="#_€"/>
    <numFmt numFmtId="200" formatCode="#&quot;M&quot;"/>
    <numFmt numFmtId="201" formatCode="#\ &quot;Muttern&quot;"/>
    <numFmt numFmtId="202" formatCode="#\ &quot;Mu&quot;"/>
    <numFmt numFmtId="203" formatCode="##\ &quot;Mu&quot;"/>
    <numFmt numFmtId="204" formatCode="#0\ &quot;Mu&quot;"/>
    <numFmt numFmtId="205" formatCode="#.#\ &quot;Muttern&quot;"/>
    <numFmt numFmtId="206" formatCode="0#\ &quot;Muttern&quot;"/>
    <numFmt numFmtId="207" formatCode="0#\ &quot;Mu.&quot;"/>
    <numFmt numFmtId="208" formatCode="#\ &quot;Mu.&quot;"/>
    <numFmt numFmtId="209" formatCode="#\ &quot; Mu.&quot;"/>
    <numFmt numFmtId="210" formatCode="m/d/yy;@"/>
  </numFmts>
  <fonts count="7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u val="single"/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name val="Tahoma"/>
      <family val="2"/>
    </font>
    <font>
      <sz val="8"/>
      <color indexed="10"/>
      <name val="Arial"/>
      <family val="2"/>
    </font>
    <font>
      <vertAlign val="superscript"/>
      <sz val="12"/>
      <name val="Arial"/>
      <family val="2"/>
    </font>
    <font>
      <b/>
      <sz val="15"/>
      <name val="Arial"/>
      <family val="2"/>
    </font>
    <font>
      <b/>
      <sz val="9"/>
      <color indexed="39"/>
      <name val="Arial"/>
      <family val="2"/>
    </font>
    <font>
      <b/>
      <sz val="18"/>
      <name val="Arial"/>
      <family val="2"/>
    </font>
    <font>
      <sz val="8"/>
      <color indexed="20"/>
      <name val="Arial"/>
      <family val="2"/>
    </font>
    <font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B5CEE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</fills>
  <borders count="1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ck">
        <color indexed="23"/>
      </left>
      <right>
        <color indexed="6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thick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ck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ck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55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ck">
        <color theme="0" tint="-0.4999699890613556"/>
      </left>
      <right>
        <color indexed="63"/>
      </right>
      <top style="thin">
        <color indexed="23"/>
      </top>
      <bottom style="medium">
        <color indexed="23"/>
      </bottom>
    </border>
    <border>
      <left style="thick">
        <color theme="0" tint="-0.4999699890613556"/>
      </left>
      <right style="thick">
        <color indexed="55"/>
      </right>
      <top style="medium">
        <color indexed="23"/>
      </top>
      <bottom style="thin">
        <color indexed="55"/>
      </bottom>
    </border>
    <border>
      <left style="thick">
        <color theme="0" tint="-0.4999699890613556"/>
      </left>
      <right style="thick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dash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medium">
        <color indexed="23"/>
      </bottom>
    </border>
    <border>
      <left style="thick">
        <color theme="0" tint="-0.4999699890613556"/>
      </left>
      <right style="thick">
        <color indexed="23"/>
      </right>
      <top style="medium">
        <color indexed="23"/>
      </top>
      <bottom>
        <color indexed="63"/>
      </bottom>
    </border>
    <border>
      <left style="thick">
        <color theme="0" tint="-0.4999699890613556"/>
      </left>
      <right style="thick">
        <color indexed="23"/>
      </right>
      <top>
        <color indexed="63"/>
      </top>
      <bottom style="thin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0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33" borderId="0" xfId="0" applyFont="1" applyFill="1" applyAlignment="1" applyProtection="1">
      <alignment horizontal="right"/>
      <protection hidden="1"/>
    </xf>
    <xf numFmtId="0" fontId="7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wrapText="1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1" fontId="0" fillId="35" borderId="11" xfId="0" applyNumberFormat="1" applyFont="1" applyFill="1" applyBorder="1" applyAlignment="1" applyProtection="1">
      <alignment horizontal="center"/>
      <protection hidden="1"/>
    </xf>
    <xf numFmtId="1" fontId="0" fillId="35" borderId="11" xfId="0" applyNumberFormat="1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14" fontId="0" fillId="35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hidden="1" locked="0"/>
    </xf>
    <xf numFmtId="1" fontId="0" fillId="0" borderId="11" xfId="0" applyNumberFormat="1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14" fontId="0" fillId="0" borderId="11" xfId="0" applyNumberFormat="1" applyFill="1" applyBorder="1" applyAlignment="1" applyProtection="1">
      <alignment horizontal="center"/>
      <protection hidden="1" locked="0"/>
    </xf>
    <xf numFmtId="0" fontId="4" fillId="36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1" fillId="36" borderId="0" xfId="0" applyFont="1" applyFill="1" applyAlignment="1" applyProtection="1">
      <alignment horizontal="center" wrapText="1"/>
      <protection hidden="1"/>
    </xf>
    <xf numFmtId="0" fontId="8" fillId="36" borderId="0" xfId="0" applyFont="1" applyFill="1" applyAlignment="1" applyProtection="1">
      <alignment horizontal="right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 applyProtection="1">
      <alignment horizontal="center"/>
      <protection locked="0"/>
    </xf>
    <xf numFmtId="14" fontId="0" fillId="36" borderId="0" xfId="0" applyNumberFormat="1" applyFill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wrapText="1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1" fontId="21" fillId="34" borderId="14" xfId="0" applyNumberFormat="1" applyFont="1" applyFill="1" applyBorder="1" applyAlignment="1" applyProtection="1">
      <alignment horizontal="center"/>
      <protection locked="0"/>
    </xf>
    <xf numFmtId="164" fontId="22" fillId="34" borderId="14" xfId="0" applyNumberFormat="1" applyFont="1" applyFill="1" applyBorder="1" applyAlignment="1" applyProtection="1">
      <alignment horizontal="center"/>
      <protection locked="0"/>
    </xf>
    <xf numFmtId="164" fontId="10" fillId="34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hidden="1"/>
    </xf>
    <xf numFmtId="0" fontId="10" fillId="0" borderId="20" xfId="0" applyFont="1" applyBorder="1" applyAlignment="1" applyProtection="1">
      <alignment horizontal="center"/>
      <protection locked="0"/>
    </xf>
    <xf numFmtId="164" fontId="0" fillId="0" borderId="17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wrapText="1"/>
      <protection hidden="1"/>
    </xf>
    <xf numFmtId="0" fontId="32" fillId="36" borderId="0" xfId="0" applyFont="1" applyFill="1" applyAlignment="1" applyProtection="1">
      <alignment/>
      <protection hidden="1"/>
    </xf>
    <xf numFmtId="0" fontId="10" fillId="37" borderId="21" xfId="0" applyFont="1" applyFill="1" applyBorder="1" applyAlignment="1" applyProtection="1">
      <alignment horizontal="left"/>
      <protection hidden="1"/>
    </xf>
    <xf numFmtId="177" fontId="10" fillId="0" borderId="22" xfId="0" applyNumberFormat="1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 hidden="1"/>
    </xf>
    <xf numFmtId="0" fontId="10" fillId="37" borderId="23" xfId="0" applyFont="1" applyFill="1" applyBorder="1" applyAlignment="1" applyProtection="1">
      <alignment horizontal="left"/>
      <protection hidden="1"/>
    </xf>
    <xf numFmtId="0" fontId="2" fillId="37" borderId="23" xfId="0" applyFont="1" applyFill="1" applyBorder="1" applyAlignment="1" applyProtection="1">
      <alignment horizontal="center"/>
      <protection hidden="1"/>
    </xf>
    <xf numFmtId="0" fontId="2" fillId="37" borderId="24" xfId="0" applyFont="1" applyFill="1" applyBorder="1" applyAlignment="1" applyProtection="1">
      <alignment horizontal="center"/>
      <protection hidden="1"/>
    </xf>
    <xf numFmtId="0" fontId="2" fillId="37" borderId="25" xfId="0" applyFont="1" applyFill="1" applyBorder="1" applyAlignment="1" applyProtection="1">
      <alignment horizontal="center"/>
      <protection hidden="1"/>
    </xf>
    <xf numFmtId="0" fontId="8" fillId="33" borderId="26" xfId="0" applyFont="1" applyFill="1" applyBorder="1" applyAlignment="1" applyProtection="1">
      <alignment horizontal="center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10" fillId="33" borderId="28" xfId="0" applyFont="1" applyFill="1" applyBorder="1" applyAlignment="1" applyProtection="1">
      <alignment/>
      <protection hidden="1"/>
    </xf>
    <xf numFmtId="0" fontId="10" fillId="35" borderId="12" xfId="0" applyFont="1" applyFill="1" applyBorder="1" applyAlignment="1" applyProtection="1">
      <alignment horizontal="center"/>
      <protection hidden="1"/>
    </xf>
    <xf numFmtId="0" fontId="10" fillId="0" borderId="29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hidden="1"/>
    </xf>
    <xf numFmtId="176" fontId="0" fillId="0" borderId="23" xfId="0" applyNumberFormat="1" applyFont="1" applyFill="1" applyBorder="1" applyAlignment="1" applyProtection="1">
      <alignment horizontal="left"/>
      <protection hidden="1"/>
    </xf>
    <xf numFmtId="176" fontId="0" fillId="0" borderId="23" xfId="0" applyNumberFormat="1" applyFont="1" applyFill="1" applyBorder="1" applyAlignment="1" applyProtection="1">
      <alignment horizontal="right"/>
      <protection hidden="1"/>
    </xf>
    <xf numFmtId="0" fontId="10" fillId="38" borderId="33" xfId="0" applyFont="1" applyFill="1" applyBorder="1" applyAlignment="1" applyProtection="1">
      <alignment horizontal="left"/>
      <protection hidden="1"/>
    </xf>
    <xf numFmtId="0" fontId="10" fillId="38" borderId="34" xfId="0" applyFont="1" applyFill="1" applyBorder="1" applyAlignment="1" applyProtection="1">
      <alignment horizontal="left"/>
      <protection hidden="1"/>
    </xf>
    <xf numFmtId="0" fontId="10" fillId="38" borderId="35" xfId="0" applyFont="1" applyFill="1" applyBorder="1" applyAlignment="1" applyProtection="1">
      <alignment horizontal="center"/>
      <protection hidden="1"/>
    </xf>
    <xf numFmtId="0" fontId="10" fillId="38" borderId="28" xfId="0" applyFont="1" applyFill="1" applyBorder="1" applyAlignment="1" applyProtection="1">
      <alignment horizontal="left"/>
      <protection hidden="1"/>
    </xf>
    <xf numFmtId="0" fontId="10" fillId="38" borderId="36" xfId="0" applyFont="1" applyFill="1" applyBorder="1" applyAlignment="1" applyProtection="1">
      <alignment horizontal="left"/>
      <protection hidden="1"/>
    </xf>
    <xf numFmtId="0" fontId="10" fillId="38" borderId="37" xfId="0" applyFont="1" applyFill="1" applyBorder="1" applyAlignment="1" applyProtection="1">
      <alignment horizontal="center"/>
      <protection hidden="1"/>
    </xf>
    <xf numFmtId="0" fontId="10" fillId="39" borderId="0" xfId="0" applyFont="1" applyFill="1" applyBorder="1" applyAlignment="1" applyProtection="1">
      <alignment horizontal="left"/>
      <protection hidden="1"/>
    </xf>
    <xf numFmtId="0" fontId="12" fillId="39" borderId="38" xfId="0" applyFont="1" applyFill="1" applyBorder="1" applyAlignment="1" applyProtection="1">
      <alignment horizontal="left"/>
      <protection hidden="1"/>
    </xf>
    <xf numFmtId="0" fontId="10" fillId="7" borderId="0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24" xfId="0" applyFill="1" applyBorder="1" applyAlignment="1" applyProtection="1">
      <alignment horizontal="center"/>
      <protection hidden="1"/>
    </xf>
    <xf numFmtId="0" fontId="10" fillId="7" borderId="0" xfId="0" applyFont="1" applyFill="1" applyBorder="1" applyAlignment="1" applyProtection="1">
      <alignment horizontal="right"/>
      <protection hidden="1"/>
    </xf>
    <xf numFmtId="0" fontId="37" fillId="7" borderId="24" xfId="0" applyFont="1" applyFill="1" applyBorder="1" applyAlignment="1" applyProtection="1">
      <alignment horizontal="right"/>
      <protection hidden="1"/>
    </xf>
    <xf numFmtId="0" fontId="12" fillId="7" borderId="38" xfId="0" applyFont="1" applyFill="1" applyBorder="1" applyAlignment="1" applyProtection="1">
      <alignment horizontal="left"/>
      <protection hidden="1"/>
    </xf>
    <xf numFmtId="0" fontId="2" fillId="7" borderId="38" xfId="0" applyFont="1" applyFill="1" applyBorder="1" applyAlignment="1" applyProtection="1">
      <alignment horizontal="center"/>
      <protection hidden="1"/>
    </xf>
    <xf numFmtId="0" fontId="38" fillId="7" borderId="39" xfId="0" applyFont="1" applyFill="1" applyBorder="1" applyAlignment="1" applyProtection="1">
      <alignment horizontal="right"/>
      <protection hidden="1"/>
    </xf>
    <xf numFmtId="0" fontId="0" fillId="40" borderId="40" xfId="0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9" fillId="40" borderId="0" xfId="0" applyFont="1" applyFill="1" applyAlignment="1" applyProtection="1">
      <alignment horizontal="center"/>
      <protection hidden="1"/>
    </xf>
    <xf numFmtId="0" fontId="3" fillId="40" borderId="0" xfId="0" applyFont="1" applyFill="1" applyAlignment="1" applyProtection="1">
      <alignment horizontal="center"/>
      <protection hidden="1"/>
    </xf>
    <xf numFmtId="0" fontId="4" fillId="40" borderId="0" xfId="0" applyFont="1" applyFill="1" applyAlignment="1" applyProtection="1">
      <alignment horizontal="center"/>
      <protection hidden="1"/>
    </xf>
    <xf numFmtId="0" fontId="1" fillId="40" borderId="0" xfId="0" applyFont="1" applyFill="1" applyAlignment="1" applyProtection="1">
      <alignment horizontal="center" wrapText="1"/>
      <protection hidden="1"/>
    </xf>
    <xf numFmtId="0" fontId="0" fillId="40" borderId="41" xfId="0" applyFont="1" applyFill="1" applyBorder="1" applyAlignment="1" applyProtection="1">
      <alignment horizontal="left"/>
      <protection hidden="1"/>
    </xf>
    <xf numFmtId="0" fontId="0" fillId="40" borderId="23" xfId="0" applyFill="1" applyBorder="1" applyAlignment="1" applyProtection="1">
      <alignment horizontal="center"/>
      <protection hidden="1"/>
    </xf>
    <xf numFmtId="176" fontId="0" fillId="40" borderId="23" xfId="0" applyNumberFormat="1" applyFont="1" applyFill="1" applyBorder="1" applyAlignment="1" applyProtection="1">
      <alignment horizontal="left"/>
      <protection hidden="1"/>
    </xf>
    <xf numFmtId="176" fontId="0" fillId="40" borderId="23" xfId="0" applyNumberFormat="1" applyFont="1" applyFill="1" applyBorder="1" applyAlignment="1" applyProtection="1">
      <alignment horizontal="right"/>
      <protection hidden="1"/>
    </xf>
    <xf numFmtId="0" fontId="0" fillId="40" borderId="41" xfId="0" applyFont="1" applyFill="1" applyBorder="1" applyAlignment="1" applyProtection="1">
      <alignment horizontal="right"/>
      <protection hidden="1"/>
    </xf>
    <xf numFmtId="0" fontId="0" fillId="40" borderId="23" xfId="0" applyFont="1" applyFill="1" applyBorder="1" applyAlignment="1" applyProtection="1">
      <alignment horizontal="right"/>
      <protection hidden="1"/>
    </xf>
    <xf numFmtId="0" fontId="10" fillId="40" borderId="23" xfId="0" applyFont="1" applyFill="1" applyBorder="1" applyAlignment="1" applyProtection="1">
      <alignment horizontal="right"/>
      <protection hidden="1"/>
    </xf>
    <xf numFmtId="0" fontId="0" fillId="40" borderId="25" xfId="0" applyFill="1" applyBorder="1" applyAlignment="1" applyProtection="1">
      <alignment horizontal="center"/>
      <protection hidden="1"/>
    </xf>
    <xf numFmtId="0" fontId="0" fillId="40" borderId="42" xfId="0" applyFont="1" applyFill="1" applyBorder="1" applyAlignment="1" applyProtection="1">
      <alignment horizontal="center" wrapText="1"/>
      <protection hidden="1"/>
    </xf>
    <xf numFmtId="0" fontId="0" fillId="40" borderId="42" xfId="0" applyFill="1" applyBorder="1" applyAlignment="1" applyProtection="1">
      <alignment horizontal="center" wrapText="1"/>
      <protection hidden="1"/>
    </xf>
    <xf numFmtId="0" fontId="0" fillId="41" borderId="43" xfId="0" applyFont="1" applyFill="1" applyBorder="1" applyAlignment="1" applyProtection="1">
      <alignment wrapText="1"/>
      <protection hidden="1"/>
    </xf>
    <xf numFmtId="0" fontId="0" fillId="0" borderId="44" xfId="0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 horizontal="left"/>
      <protection hidden="1"/>
    </xf>
    <xf numFmtId="0" fontId="10" fillId="33" borderId="46" xfId="0" applyFont="1" applyFill="1" applyBorder="1" applyAlignment="1" applyProtection="1">
      <alignment horizontal="right"/>
      <protection hidden="1"/>
    </xf>
    <xf numFmtId="0" fontId="10" fillId="33" borderId="47" xfId="0" applyFont="1" applyFill="1" applyBorder="1" applyAlignment="1" applyProtection="1">
      <alignment horizontal="right"/>
      <protection hidden="1"/>
    </xf>
    <xf numFmtId="0" fontId="10" fillId="33" borderId="38" xfId="0" applyFont="1" applyFill="1" applyBorder="1" applyAlignment="1" applyProtection="1">
      <alignment horizontal="right"/>
      <protection hidden="1"/>
    </xf>
    <xf numFmtId="0" fontId="12" fillId="33" borderId="48" xfId="0" applyFont="1" applyFill="1" applyBorder="1" applyAlignment="1" applyProtection="1">
      <alignment horizontal="right"/>
      <protection hidden="1"/>
    </xf>
    <xf numFmtId="0" fontId="12" fillId="33" borderId="49" xfId="0" applyFont="1" applyFill="1" applyBorder="1" applyAlignment="1" applyProtection="1">
      <alignment horizontal="right"/>
      <protection hidden="1"/>
    </xf>
    <xf numFmtId="0" fontId="12" fillId="33" borderId="50" xfId="0" applyFont="1" applyFill="1" applyBorder="1" applyAlignment="1" applyProtection="1">
      <alignment horizontal="right"/>
      <protection hidden="1"/>
    </xf>
    <xf numFmtId="0" fontId="4" fillId="40" borderId="0" xfId="0" applyFont="1" applyFill="1" applyAlignment="1" applyProtection="1">
      <alignment horizontal="center"/>
      <protection hidden="1"/>
    </xf>
    <xf numFmtId="0" fontId="0" fillId="41" borderId="10" xfId="0" applyFont="1" applyFill="1" applyBorder="1" applyAlignment="1" applyProtection="1">
      <alignment horizontal="center" wrapText="1"/>
      <protection hidden="1"/>
    </xf>
    <xf numFmtId="0" fontId="10" fillId="41" borderId="10" xfId="0" applyFont="1" applyFill="1" applyBorder="1" applyAlignment="1" applyProtection="1">
      <alignment horizontal="center" textRotation="90" wrapText="1"/>
      <protection hidden="1"/>
    </xf>
    <xf numFmtId="0" fontId="15" fillId="41" borderId="10" xfId="0" applyFont="1" applyFill="1" applyBorder="1" applyAlignment="1" applyProtection="1">
      <alignment horizontal="center" wrapText="1"/>
      <protection hidden="1"/>
    </xf>
    <xf numFmtId="0" fontId="23" fillId="41" borderId="51" xfId="0" applyFont="1" applyFill="1" applyBorder="1" applyAlignment="1" applyProtection="1">
      <alignment horizontal="center" wrapText="1"/>
      <protection hidden="1"/>
    </xf>
    <xf numFmtId="164" fontId="15" fillId="41" borderId="10" xfId="0" applyNumberFormat="1" applyFont="1" applyFill="1" applyBorder="1" applyAlignment="1" applyProtection="1">
      <alignment horizontal="center"/>
      <protection hidden="1"/>
    </xf>
    <xf numFmtId="164" fontId="15" fillId="41" borderId="51" xfId="0" applyNumberFormat="1" applyFont="1" applyFill="1" applyBorder="1" applyAlignment="1" applyProtection="1">
      <alignment horizontal="center"/>
      <protection hidden="1"/>
    </xf>
    <xf numFmtId="0" fontId="25" fillId="41" borderId="10" xfId="0" applyNumberFormat="1" applyFont="1" applyFill="1" applyBorder="1" applyAlignment="1" applyProtection="1">
      <alignment horizontal="center" wrapText="1"/>
      <protection hidden="1"/>
    </xf>
    <xf numFmtId="1" fontId="28" fillId="41" borderId="16" xfId="0" applyNumberFormat="1" applyFont="1" applyFill="1" applyBorder="1" applyAlignment="1" applyProtection="1">
      <alignment horizontal="left"/>
      <protection hidden="1"/>
    </xf>
    <xf numFmtId="1" fontId="0" fillId="41" borderId="11" xfId="0" applyNumberFormat="1" applyFill="1" applyBorder="1" applyAlignment="1" applyProtection="1">
      <alignment horizontal="left"/>
      <protection hidden="1"/>
    </xf>
    <xf numFmtId="164" fontId="29" fillId="41" borderId="14" xfId="0" applyNumberFormat="1" applyFont="1" applyFill="1" applyBorder="1" applyAlignment="1" applyProtection="1">
      <alignment horizontal="center"/>
      <protection hidden="1"/>
    </xf>
    <xf numFmtId="1" fontId="18" fillId="41" borderId="14" xfId="0" applyNumberFormat="1" applyFont="1" applyFill="1" applyBorder="1" applyAlignment="1" applyProtection="1">
      <alignment horizontal="center"/>
      <protection hidden="1"/>
    </xf>
    <xf numFmtId="0" fontId="0" fillId="41" borderId="14" xfId="0" applyFill="1" applyBorder="1" applyAlignment="1" applyProtection="1">
      <alignment horizontal="center"/>
      <protection hidden="1"/>
    </xf>
    <xf numFmtId="0" fontId="19" fillId="41" borderId="14" xfId="0" applyFont="1" applyFill="1" applyBorder="1" applyAlignment="1" applyProtection="1">
      <alignment horizontal="center"/>
      <protection hidden="1"/>
    </xf>
    <xf numFmtId="0" fontId="19" fillId="41" borderId="14" xfId="0" applyFont="1" applyFill="1" applyBorder="1" applyAlignment="1" applyProtection="1">
      <alignment horizontal="right"/>
      <protection hidden="1"/>
    </xf>
    <xf numFmtId="1" fontId="18" fillId="41" borderId="52" xfId="0" applyNumberFormat="1" applyFont="1" applyFill="1" applyBorder="1" applyAlignment="1" applyProtection="1">
      <alignment horizontal="center"/>
      <protection hidden="1"/>
    </xf>
    <xf numFmtId="175" fontId="24" fillId="41" borderId="53" xfId="0" applyNumberFormat="1" applyFont="1" applyFill="1" applyBorder="1" applyAlignment="1" applyProtection="1">
      <alignment horizontal="center"/>
      <protection hidden="1"/>
    </xf>
    <xf numFmtId="175" fontId="24" fillId="41" borderId="54" xfId="0" applyNumberFormat="1" applyFont="1" applyFill="1" applyBorder="1" applyAlignment="1" applyProtection="1">
      <alignment horizontal="center"/>
      <protection hidden="1"/>
    </xf>
    <xf numFmtId="175" fontId="24" fillId="41" borderId="14" xfId="0" applyNumberFormat="1" applyFont="1" applyFill="1" applyBorder="1" applyAlignment="1" applyProtection="1">
      <alignment horizontal="center"/>
      <protection hidden="1"/>
    </xf>
    <xf numFmtId="175" fontId="24" fillId="41" borderId="52" xfId="0" applyNumberFormat="1" applyFont="1" applyFill="1" applyBorder="1" applyAlignment="1" applyProtection="1">
      <alignment horizontal="center"/>
      <protection hidden="1"/>
    </xf>
    <xf numFmtId="175" fontId="24" fillId="41" borderId="55" xfId="0" applyNumberFormat="1" applyFont="1" applyFill="1" applyBorder="1" applyAlignment="1" applyProtection="1">
      <alignment horizontal="center"/>
      <protection hidden="1"/>
    </xf>
    <xf numFmtId="0" fontId="4" fillId="40" borderId="0" xfId="0" applyFont="1" applyFill="1" applyAlignment="1" applyProtection="1">
      <alignment horizontal="left"/>
      <protection hidden="1"/>
    </xf>
    <xf numFmtId="0" fontId="16" fillId="40" borderId="0" xfId="0" applyFont="1" applyFill="1" applyAlignment="1" applyProtection="1">
      <alignment horizontal="left"/>
      <protection hidden="1"/>
    </xf>
    <xf numFmtId="0" fontId="17" fillId="40" borderId="0" xfId="0" applyFont="1" applyFill="1" applyAlignment="1" applyProtection="1">
      <alignment horizontal="left"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2" fillId="40" borderId="0" xfId="0" applyFont="1" applyFill="1" applyBorder="1" applyAlignment="1" applyProtection="1">
      <alignment horizontal="left"/>
      <protection hidden="1"/>
    </xf>
    <xf numFmtId="0" fontId="2" fillId="40" borderId="0" xfId="0" applyFont="1" applyFill="1" applyBorder="1" applyAlignment="1" applyProtection="1">
      <alignment horizontal="center"/>
      <protection hidden="1"/>
    </xf>
    <xf numFmtId="0" fontId="1" fillId="40" borderId="0" xfId="0" applyFont="1" applyFill="1" applyBorder="1" applyAlignment="1" applyProtection="1">
      <alignment horizontal="left"/>
      <protection hidden="1"/>
    </xf>
    <xf numFmtId="0" fontId="2" fillId="40" borderId="0" xfId="0" applyFont="1" applyFill="1" applyBorder="1" applyAlignment="1" applyProtection="1">
      <alignment horizontal="right"/>
      <protection hidden="1"/>
    </xf>
    <xf numFmtId="49" fontId="15" fillId="40" borderId="0" xfId="0" applyNumberFormat="1" applyFont="1" applyFill="1" applyAlignment="1" applyProtection="1">
      <alignment wrapText="1"/>
      <protection hidden="1"/>
    </xf>
    <xf numFmtId="1" fontId="19" fillId="40" borderId="56" xfId="0" applyNumberFormat="1" applyFont="1" applyFill="1" applyBorder="1" applyAlignment="1" applyProtection="1">
      <alignment horizontal="center"/>
      <protection hidden="1"/>
    </xf>
    <xf numFmtId="0" fontId="20" fillId="40" borderId="0" xfId="0" applyFont="1" applyFill="1" applyBorder="1" applyAlignment="1" applyProtection="1">
      <alignment horizontal="left"/>
      <protection hidden="1"/>
    </xf>
    <xf numFmtId="0" fontId="2" fillId="40" borderId="0" xfId="0" applyFont="1" applyFill="1" applyAlignment="1" applyProtection="1">
      <alignment horizontal="center"/>
      <protection hidden="1"/>
    </xf>
    <xf numFmtId="176" fontId="18" fillId="0" borderId="57" xfId="0" applyNumberFormat="1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 textRotation="90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10" fillId="35" borderId="11" xfId="0" applyFont="1" applyFill="1" applyBorder="1" applyAlignment="1" applyProtection="1">
      <alignment horizontal="center"/>
      <protection hidden="1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177" fontId="0" fillId="0" borderId="58" xfId="0" applyNumberFormat="1" applyFont="1" applyFill="1" applyBorder="1" applyAlignment="1" applyProtection="1">
      <alignment horizontal="center"/>
      <protection hidden="1" locked="0"/>
    </xf>
    <xf numFmtId="0" fontId="0" fillId="0" borderId="59" xfId="0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195" fontId="10" fillId="35" borderId="13" xfId="0" applyNumberFormat="1" applyFont="1" applyFill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60" xfId="0" applyFont="1" applyFill="1" applyBorder="1" applyAlignment="1" applyProtection="1">
      <alignment horizontal="center"/>
      <protection locked="0"/>
    </xf>
    <xf numFmtId="189" fontId="10" fillId="42" borderId="13" xfId="0" applyNumberFormat="1" applyFont="1" applyFill="1" applyBorder="1" applyAlignment="1" applyProtection="1">
      <alignment horizontal="left"/>
      <protection hidden="1"/>
    </xf>
    <xf numFmtId="1" fontId="10" fillId="42" borderId="44" xfId="0" applyNumberFormat="1" applyFont="1" applyFill="1" applyBorder="1" applyAlignment="1" applyProtection="1">
      <alignment horizontal="center"/>
      <protection hidden="1"/>
    </xf>
    <xf numFmtId="0" fontId="0" fillId="42" borderId="61" xfId="0" applyFont="1" applyFill="1" applyBorder="1" applyAlignment="1" applyProtection="1">
      <alignment horizontal="center" wrapText="1"/>
      <protection/>
    </xf>
    <xf numFmtId="0" fontId="1" fillId="42" borderId="62" xfId="0" applyFont="1" applyFill="1" applyBorder="1" applyAlignment="1" applyProtection="1">
      <alignment horizontal="center" wrapText="1"/>
      <protection/>
    </xf>
    <xf numFmtId="0" fontId="0" fillId="42" borderId="63" xfId="0" applyFont="1" applyFill="1" applyBorder="1" applyAlignment="1" applyProtection="1">
      <alignment horizontal="center" wrapText="1"/>
      <protection/>
    </xf>
    <xf numFmtId="0" fontId="0" fillId="42" borderId="62" xfId="0" applyFont="1" applyFill="1" applyBorder="1" applyAlignment="1" applyProtection="1">
      <alignment horizontal="center" wrapText="1"/>
      <protection/>
    </xf>
    <xf numFmtId="0" fontId="0" fillId="42" borderId="64" xfId="0" applyFill="1" applyBorder="1" applyAlignment="1" applyProtection="1">
      <alignment horizontal="center" wrapText="1"/>
      <protection/>
    </xf>
    <xf numFmtId="0" fontId="0" fillId="42" borderId="65" xfId="0" applyFill="1" applyBorder="1" applyAlignment="1" applyProtection="1">
      <alignment horizontal="center" wrapText="1"/>
      <protection/>
    </xf>
    <xf numFmtId="0" fontId="10" fillId="42" borderId="64" xfId="0" applyFont="1" applyFill="1" applyBorder="1" applyAlignment="1" applyProtection="1">
      <alignment horizontal="center" textRotation="90" wrapText="1"/>
      <protection hidden="1"/>
    </xf>
    <xf numFmtId="0" fontId="12" fillId="42" borderId="61" xfId="0" applyFont="1" applyFill="1" applyBorder="1" applyAlignment="1" applyProtection="1">
      <alignment horizontal="center" textRotation="90" wrapText="1"/>
      <protection/>
    </xf>
    <xf numFmtId="0" fontId="10" fillId="42" borderId="63" xfId="0" applyFont="1" applyFill="1" applyBorder="1" applyAlignment="1" applyProtection="1">
      <alignment horizontal="center" wrapText="1"/>
      <protection/>
    </xf>
    <xf numFmtId="0" fontId="10" fillId="42" borderId="63" xfId="0" applyFont="1" applyFill="1" applyBorder="1" applyAlignment="1" applyProtection="1">
      <alignment horizontal="center" textRotation="90" wrapText="1"/>
      <protection/>
    </xf>
    <xf numFmtId="0" fontId="0" fillId="42" borderId="23" xfId="0" applyFill="1" applyBorder="1" applyAlignment="1" applyProtection="1">
      <alignment horizontal="center"/>
      <protection hidden="1"/>
    </xf>
    <xf numFmtId="0" fontId="0" fillId="42" borderId="66" xfId="0" applyFill="1" applyBorder="1" applyAlignment="1" applyProtection="1">
      <alignment horizontal="center"/>
      <protection hidden="1"/>
    </xf>
    <xf numFmtId="0" fontId="0" fillId="42" borderId="67" xfId="0" applyFill="1" applyBorder="1" applyAlignment="1" applyProtection="1">
      <alignment horizontal="center"/>
      <protection hidden="1"/>
    </xf>
    <xf numFmtId="0" fontId="9" fillId="42" borderId="67" xfId="0" applyFont="1" applyFill="1" applyBorder="1" applyAlignment="1" applyProtection="1">
      <alignment horizontal="center"/>
      <protection hidden="1"/>
    </xf>
    <xf numFmtId="0" fontId="3" fillId="42" borderId="67" xfId="0" applyFont="1" applyFill="1" applyBorder="1" applyAlignment="1" applyProtection="1">
      <alignment horizontal="center"/>
      <protection hidden="1"/>
    </xf>
    <xf numFmtId="0" fontId="0" fillId="42" borderId="41" xfId="0" applyFont="1" applyFill="1" applyBorder="1" applyAlignment="1" applyProtection="1">
      <alignment horizontal="right"/>
      <protection hidden="1"/>
    </xf>
    <xf numFmtId="0" fontId="0" fillId="42" borderId="23" xfId="0" applyFont="1" applyFill="1" applyBorder="1" applyAlignment="1" applyProtection="1">
      <alignment horizontal="right"/>
      <protection hidden="1"/>
    </xf>
    <xf numFmtId="0" fontId="10" fillId="42" borderId="23" xfId="0" applyFont="1" applyFill="1" applyBorder="1" applyAlignment="1" applyProtection="1">
      <alignment horizontal="right"/>
      <protection hidden="1"/>
    </xf>
    <xf numFmtId="0" fontId="0" fillId="42" borderId="25" xfId="0" applyFill="1" applyBorder="1" applyAlignment="1" applyProtection="1">
      <alignment horizontal="center"/>
      <protection hidden="1"/>
    </xf>
    <xf numFmtId="0" fontId="8" fillId="5" borderId="68" xfId="0" applyFont="1" applyFill="1" applyBorder="1" applyAlignment="1" applyProtection="1">
      <alignment horizontal="center"/>
      <protection hidden="1"/>
    </xf>
    <xf numFmtId="0" fontId="8" fillId="5" borderId="46" xfId="0" applyFont="1" applyFill="1" applyBorder="1" applyAlignment="1" applyProtection="1">
      <alignment horizontal="left"/>
      <protection hidden="1"/>
    </xf>
    <xf numFmtId="0" fontId="1" fillId="5" borderId="46" xfId="0" applyFont="1" applyFill="1" applyBorder="1" applyAlignment="1" applyProtection="1">
      <alignment horizontal="left"/>
      <protection hidden="1"/>
    </xf>
    <xf numFmtId="0" fontId="10" fillId="5" borderId="40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10" fillId="5" borderId="69" xfId="0" applyFont="1" applyFill="1" applyBorder="1" applyAlignment="1" applyProtection="1">
      <alignment horizontal="center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10" fillId="5" borderId="71" xfId="0" applyFont="1" applyFill="1" applyBorder="1" applyAlignment="1" applyProtection="1">
      <alignment horizontal="center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0" fillId="5" borderId="41" xfId="0" applyFont="1" applyFill="1" applyBorder="1" applyAlignment="1" applyProtection="1">
      <alignment horizontal="center"/>
      <protection hidden="1"/>
    </xf>
    <xf numFmtId="0" fontId="12" fillId="5" borderId="73" xfId="0" applyFont="1" applyFill="1" applyBorder="1" applyAlignment="1" applyProtection="1">
      <alignment horizontal="center"/>
      <protection hidden="1"/>
    </xf>
    <xf numFmtId="0" fontId="12" fillId="5" borderId="38" xfId="0" applyFont="1" applyFill="1" applyBorder="1" applyAlignment="1" applyProtection="1">
      <alignment horizontal="left"/>
      <protection hidden="1"/>
    </xf>
    <xf numFmtId="176" fontId="12" fillId="5" borderId="74" xfId="0" applyNumberFormat="1" applyFont="1" applyFill="1" applyBorder="1" applyAlignment="1" applyProtection="1">
      <alignment horizontal="center"/>
      <protection hidden="1"/>
    </xf>
    <xf numFmtId="0" fontId="12" fillId="0" borderId="75" xfId="0" applyFont="1" applyFill="1" applyBorder="1" applyAlignment="1" applyProtection="1">
      <alignment horizontal="center"/>
      <protection locked="0"/>
    </xf>
    <xf numFmtId="0" fontId="2" fillId="43" borderId="0" xfId="0" applyFont="1" applyFill="1" applyAlignment="1" applyProtection="1">
      <alignment/>
      <protection hidden="1"/>
    </xf>
    <xf numFmtId="0" fontId="4" fillId="43" borderId="0" xfId="0" applyFont="1" applyFill="1" applyAlignment="1" applyProtection="1">
      <alignment/>
      <protection hidden="1"/>
    </xf>
    <xf numFmtId="0" fontId="3" fillId="43" borderId="0" xfId="0" applyFont="1" applyFill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1" fillId="43" borderId="0" xfId="0" applyFont="1" applyFill="1" applyAlignment="1" applyProtection="1">
      <alignment horizontal="center" wrapText="1"/>
      <protection hidden="1"/>
    </xf>
    <xf numFmtId="0" fontId="8" fillId="16" borderId="0" xfId="0" applyFont="1" applyFill="1" applyAlignment="1" applyProtection="1">
      <alignment horizontal="right"/>
      <protection hidden="1"/>
    </xf>
    <xf numFmtId="0" fontId="2" fillId="16" borderId="0" xfId="0" applyFont="1" applyFill="1" applyBorder="1" applyAlignment="1" applyProtection="1">
      <alignment/>
      <protection hidden="1"/>
    </xf>
    <xf numFmtId="0" fontId="2" fillId="16" borderId="0" xfId="0" applyFont="1" applyFill="1" applyBorder="1" applyAlignment="1" applyProtection="1">
      <alignment horizontal="center"/>
      <protection hidden="1"/>
    </xf>
    <xf numFmtId="0" fontId="0" fillId="16" borderId="10" xfId="0" applyFont="1" applyFill="1" applyBorder="1" applyAlignment="1" applyProtection="1">
      <alignment horizontal="center"/>
      <protection locked="0"/>
    </xf>
    <xf numFmtId="14" fontId="0" fillId="16" borderId="0" xfId="0" applyNumberFormat="1" applyFill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7" fillId="16" borderId="0" xfId="0" applyFont="1" applyFill="1" applyAlignment="1" applyProtection="1">
      <alignment/>
      <protection hidden="1"/>
    </xf>
    <xf numFmtId="0" fontId="2" fillId="16" borderId="0" xfId="0" applyFont="1" applyFill="1" applyAlignment="1" applyProtection="1">
      <alignment/>
      <protection hidden="1"/>
    </xf>
    <xf numFmtId="0" fontId="0" fillId="16" borderId="0" xfId="0" applyFill="1" applyBorder="1" applyAlignment="1" applyProtection="1">
      <alignment/>
      <protection hidden="1"/>
    </xf>
    <xf numFmtId="0" fontId="0" fillId="16" borderId="10" xfId="0" applyFill="1" applyBorder="1" applyAlignment="1" applyProtection="1">
      <alignment horizontal="center"/>
      <protection locked="0"/>
    </xf>
    <xf numFmtId="0" fontId="0" fillId="16" borderId="10" xfId="0" applyFill="1" applyBorder="1" applyAlignment="1" applyProtection="1">
      <alignment horizontal="center" wrapText="1"/>
      <protection locked="0"/>
    </xf>
    <xf numFmtId="0" fontId="0" fillId="16" borderId="10" xfId="0" applyFont="1" applyFill="1" applyBorder="1" applyAlignment="1" applyProtection="1">
      <alignment horizontal="center"/>
      <protection locked="0"/>
    </xf>
    <xf numFmtId="0" fontId="10" fillId="16" borderId="10" xfId="0" applyFont="1" applyFill="1" applyBorder="1" applyAlignment="1" applyProtection="1">
      <alignment horizontal="center" textRotation="90"/>
      <protection locked="0"/>
    </xf>
    <xf numFmtId="0" fontId="4" fillId="16" borderId="0" xfId="0" applyFont="1" applyFill="1" applyAlignment="1" applyProtection="1">
      <alignment/>
      <protection hidden="1"/>
    </xf>
    <xf numFmtId="0" fontId="3" fillId="16" borderId="0" xfId="0" applyFont="1" applyFill="1" applyAlignment="1" applyProtection="1">
      <alignment/>
      <protection hidden="1"/>
    </xf>
    <xf numFmtId="0" fontId="1" fillId="16" borderId="0" xfId="0" applyFont="1" applyFill="1" applyAlignment="1" applyProtection="1">
      <alignment horizontal="center" wrapText="1"/>
      <protection hidden="1"/>
    </xf>
    <xf numFmtId="1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76" fontId="12" fillId="5" borderId="38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13" fillId="0" borderId="75" xfId="0" applyFont="1" applyFill="1" applyBorder="1" applyAlignment="1" applyProtection="1">
      <alignment horizontal="center"/>
      <protection locked="0"/>
    </xf>
    <xf numFmtId="195" fontId="13" fillId="0" borderId="13" xfId="0" applyNumberFormat="1" applyFont="1" applyFill="1" applyBorder="1" applyAlignment="1" applyProtection="1">
      <alignment horizontal="center"/>
      <protection locked="0"/>
    </xf>
    <xf numFmtId="196" fontId="10" fillId="0" borderId="13" xfId="0" applyNumberFormat="1" applyFont="1" applyFill="1" applyBorder="1" applyAlignment="1" applyProtection="1">
      <alignment horizontal="center"/>
      <protection locked="0"/>
    </xf>
    <xf numFmtId="196" fontId="10" fillId="0" borderId="12" xfId="0" applyNumberFormat="1" applyFont="1" applyFill="1" applyBorder="1" applyAlignment="1" applyProtection="1">
      <alignment horizontal="center"/>
      <protection locked="0"/>
    </xf>
    <xf numFmtId="0" fontId="0" fillId="42" borderId="76" xfId="0" applyFont="1" applyFill="1" applyBorder="1" applyAlignment="1" applyProtection="1">
      <alignment horizontal="center" wrapText="1"/>
      <protection/>
    </xf>
    <xf numFmtId="195" fontId="0" fillId="42" borderId="22" xfId="0" applyNumberFormat="1" applyFont="1" applyFill="1" applyBorder="1" applyAlignment="1" applyProtection="1">
      <alignment horizontal="center"/>
      <protection locked="0"/>
    </xf>
    <xf numFmtId="0" fontId="0" fillId="42" borderId="77" xfId="0" applyFont="1" applyFill="1" applyBorder="1" applyAlignment="1" applyProtection="1">
      <alignment horizontal="center" wrapText="1"/>
      <protection/>
    </xf>
    <xf numFmtId="180" fontId="10" fillId="0" borderId="44" xfId="0" applyNumberFormat="1" applyFont="1" applyBorder="1" applyAlignment="1" applyProtection="1">
      <alignment horizontal="center"/>
      <protection locked="0"/>
    </xf>
    <xf numFmtId="0" fontId="0" fillId="42" borderId="78" xfId="0" applyFont="1" applyFill="1" applyBorder="1" applyAlignment="1" applyProtection="1">
      <alignment horizontal="center" wrapText="1"/>
      <protection/>
    </xf>
    <xf numFmtId="195" fontId="0" fillId="42" borderId="79" xfId="0" applyNumberFormat="1" applyFont="1" applyFill="1" applyBorder="1" applyAlignment="1" applyProtection="1">
      <alignment horizontal="center"/>
      <protection locked="0"/>
    </xf>
    <xf numFmtId="177" fontId="10" fillId="0" borderId="33" xfId="0" applyNumberFormat="1" applyFont="1" applyFill="1" applyBorder="1" applyAlignment="1" applyProtection="1">
      <alignment horizontal="left"/>
      <protection locked="0"/>
    </xf>
    <xf numFmtId="177" fontId="10" fillId="0" borderId="47" xfId="0" applyNumberFormat="1" applyFont="1" applyFill="1" applyBorder="1" applyAlignment="1" applyProtection="1">
      <alignment horizontal="left"/>
      <protection locked="0"/>
    </xf>
    <xf numFmtId="177" fontId="10" fillId="0" borderId="38" xfId="0" applyNumberFormat="1" applyFont="1" applyFill="1" applyBorder="1" applyAlignment="1" applyProtection="1">
      <alignment horizontal="left"/>
      <protection locked="0"/>
    </xf>
    <xf numFmtId="0" fontId="1" fillId="42" borderId="67" xfId="0" applyFont="1" applyFill="1" applyBorder="1" applyAlignment="1" applyProtection="1">
      <alignment horizontal="center" wrapText="1"/>
      <protection hidden="1"/>
    </xf>
    <xf numFmtId="0" fontId="4" fillId="42" borderId="67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right"/>
      <protection hidden="1"/>
    </xf>
    <xf numFmtId="0" fontId="0" fillId="33" borderId="81" xfId="0" applyFont="1" applyFill="1" applyBorder="1" applyAlignment="1" applyProtection="1">
      <alignment horizontal="left"/>
      <protection hidden="1"/>
    </xf>
    <xf numFmtId="0" fontId="10" fillId="42" borderId="82" xfId="0" applyFont="1" applyFill="1" applyBorder="1" applyAlignment="1" applyProtection="1">
      <alignment horizontal="center" wrapText="1"/>
      <protection/>
    </xf>
    <xf numFmtId="0" fontId="10" fillId="42" borderId="83" xfId="0" applyFont="1" applyFill="1" applyBorder="1" applyAlignment="1" applyProtection="1">
      <alignment horizontal="center" textRotation="90" wrapText="1"/>
      <protection/>
    </xf>
    <xf numFmtId="0" fontId="10" fillId="5" borderId="34" xfId="0" applyFont="1" applyFill="1" applyBorder="1" applyAlignment="1" applyProtection="1">
      <alignment horizontal="right"/>
      <protection hidden="1"/>
    </xf>
    <xf numFmtId="0" fontId="10" fillId="5" borderId="36" xfId="0" applyFont="1" applyFill="1" applyBorder="1" applyAlignment="1" applyProtection="1">
      <alignment horizontal="right"/>
      <protection hidden="1"/>
    </xf>
    <xf numFmtId="1" fontId="0" fillId="0" borderId="41" xfId="0" applyNumberFormat="1" applyFont="1" applyFill="1" applyBorder="1" applyAlignment="1" applyProtection="1">
      <alignment horizontal="left"/>
      <protection hidden="1"/>
    </xf>
    <xf numFmtId="0" fontId="10" fillId="39" borderId="84" xfId="0" applyFont="1" applyFill="1" applyBorder="1" applyAlignment="1" applyProtection="1">
      <alignment horizontal="center"/>
      <protection hidden="1"/>
    </xf>
    <xf numFmtId="0" fontId="10" fillId="39" borderId="85" xfId="0" applyFont="1" applyFill="1" applyBorder="1" applyAlignment="1" applyProtection="1">
      <alignment horizontal="center"/>
      <protection hidden="1"/>
    </xf>
    <xf numFmtId="0" fontId="12" fillId="39" borderId="73" xfId="0" applyFont="1" applyFill="1" applyBorder="1" applyAlignment="1" applyProtection="1">
      <alignment horizontal="center"/>
      <protection hidden="1"/>
    </xf>
    <xf numFmtId="0" fontId="4" fillId="40" borderId="0" xfId="0" applyFont="1" applyFill="1" applyAlignment="1" applyProtection="1">
      <alignment horizontal="left"/>
      <protection hidden="1"/>
    </xf>
    <xf numFmtId="0" fontId="10" fillId="5" borderId="86" xfId="0" applyFont="1" applyFill="1" applyBorder="1" applyAlignment="1" applyProtection="1">
      <alignment horizontal="center"/>
      <protection hidden="1"/>
    </xf>
    <xf numFmtId="0" fontId="10" fillId="5" borderId="87" xfId="0" applyFont="1" applyFill="1" applyBorder="1" applyAlignment="1" applyProtection="1">
      <alignment horizontal="center"/>
      <protection hidden="1"/>
    </xf>
    <xf numFmtId="0" fontId="12" fillId="5" borderId="88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6" fontId="12" fillId="42" borderId="89" xfId="0" applyNumberFormat="1" applyFont="1" applyFill="1" applyBorder="1" applyAlignment="1" applyProtection="1">
      <alignment horizontal="center"/>
      <protection hidden="1"/>
    </xf>
    <xf numFmtId="0" fontId="1" fillId="42" borderId="90" xfId="0" applyFont="1" applyFill="1" applyBorder="1" applyAlignment="1" applyProtection="1">
      <alignment horizontal="center" textRotation="90" wrapText="1"/>
      <protection/>
    </xf>
    <xf numFmtId="176" fontId="10" fillId="42" borderId="91" xfId="0" applyNumberFormat="1" applyFont="1" applyFill="1" applyBorder="1" applyAlignment="1" applyProtection="1">
      <alignment horizontal="center"/>
      <protection/>
    </xf>
    <xf numFmtId="0" fontId="10" fillId="42" borderId="62" xfId="0" applyFont="1" applyFill="1" applyBorder="1" applyAlignment="1" applyProtection="1">
      <alignment horizontal="center" wrapText="1"/>
      <protection/>
    </xf>
    <xf numFmtId="0" fontId="0" fillId="42" borderId="92" xfId="0" applyFill="1" applyBorder="1" applyAlignment="1" applyProtection="1">
      <alignment horizontal="center"/>
      <protection hidden="1"/>
    </xf>
    <xf numFmtId="0" fontId="0" fillId="42" borderId="93" xfId="0" applyFill="1" applyBorder="1" applyAlignment="1" applyProtection="1">
      <alignment horizontal="center"/>
      <protection hidden="1"/>
    </xf>
    <xf numFmtId="0" fontId="10" fillId="42" borderId="94" xfId="0" applyFont="1" applyFill="1" applyBorder="1" applyAlignment="1" applyProtection="1">
      <alignment horizontal="center"/>
      <protection hidden="1"/>
    </xf>
    <xf numFmtId="0" fontId="0" fillId="42" borderId="93" xfId="0" applyFont="1" applyFill="1" applyBorder="1" applyAlignment="1" applyProtection="1">
      <alignment horizontal="left"/>
      <protection hidden="1"/>
    </xf>
    <xf numFmtId="0" fontId="10" fillId="33" borderId="95" xfId="0" applyFont="1" applyFill="1" applyBorder="1" applyAlignment="1" applyProtection="1">
      <alignment/>
      <protection hidden="1"/>
    </xf>
    <xf numFmtId="0" fontId="10" fillId="33" borderId="96" xfId="0" applyFont="1" applyFill="1" applyBorder="1" applyAlignment="1" applyProtection="1">
      <alignment/>
      <protection hidden="1"/>
    </xf>
    <xf numFmtId="0" fontId="10" fillId="33" borderId="33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10" fillId="0" borderId="13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hidden="1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209" fontId="10" fillId="30" borderId="97" xfId="0" applyNumberFormat="1" applyFont="1" applyFill="1" applyBorder="1" applyAlignment="1" applyProtection="1">
      <alignment/>
      <protection hidden="1"/>
    </xf>
    <xf numFmtId="209" fontId="10" fillId="30" borderId="98" xfId="0" applyNumberFormat="1" applyFont="1" applyFill="1" applyBorder="1" applyAlignment="1" applyProtection="1">
      <alignment/>
      <protection hidden="1"/>
    </xf>
    <xf numFmtId="209" fontId="10" fillId="30" borderId="99" xfId="0" applyNumberFormat="1" applyFont="1" applyFill="1" applyBorder="1" applyAlignment="1" applyProtection="1">
      <alignment/>
      <protection hidden="1"/>
    </xf>
    <xf numFmtId="0" fontId="12" fillId="33" borderId="46" xfId="0" applyFont="1" applyFill="1" applyBorder="1" applyAlignment="1" applyProtection="1">
      <alignment horizontal="center"/>
      <protection/>
    </xf>
    <xf numFmtId="0" fontId="12" fillId="33" borderId="100" xfId="0" applyFont="1" applyFill="1" applyBorder="1" applyAlignment="1" applyProtection="1">
      <alignment horizontal="center"/>
      <protection/>
    </xf>
    <xf numFmtId="0" fontId="12" fillId="33" borderId="47" xfId="0" applyFont="1" applyFill="1" applyBorder="1" applyAlignment="1" applyProtection="1">
      <alignment horizontal="center"/>
      <protection/>
    </xf>
    <xf numFmtId="0" fontId="12" fillId="33" borderId="101" xfId="0" applyFont="1" applyFill="1" applyBorder="1" applyAlignment="1" applyProtection="1">
      <alignment horizontal="center"/>
      <protection/>
    </xf>
    <xf numFmtId="0" fontId="12" fillId="33" borderId="38" xfId="0" applyFont="1" applyFill="1" applyBorder="1" applyAlignment="1" applyProtection="1">
      <alignment horizontal="center"/>
      <protection/>
    </xf>
    <xf numFmtId="0" fontId="12" fillId="33" borderId="102" xfId="0" applyFont="1" applyFill="1" applyBorder="1" applyAlignment="1" applyProtection="1">
      <alignment horizontal="center"/>
      <protection/>
    </xf>
    <xf numFmtId="195" fontId="10" fillId="0" borderId="99" xfId="0" applyNumberFormat="1" applyFont="1" applyFill="1" applyBorder="1" applyAlignment="1" applyProtection="1">
      <alignment horizontal="center"/>
      <protection locked="0"/>
    </xf>
    <xf numFmtId="195" fontId="10" fillId="0" borderId="98" xfId="0" applyNumberFormat="1" applyFont="1" applyFill="1" applyBorder="1" applyAlignment="1" applyProtection="1">
      <alignment horizontal="center"/>
      <protection locked="0"/>
    </xf>
    <xf numFmtId="195" fontId="10" fillId="0" borderId="97" xfId="0" applyNumberFormat="1" applyFont="1" applyFill="1" applyBorder="1" applyAlignment="1" applyProtection="1">
      <alignment horizontal="right"/>
      <protection locked="0"/>
    </xf>
    <xf numFmtId="0" fontId="1" fillId="42" borderId="67" xfId="0" applyFont="1" applyFill="1" applyBorder="1" applyAlignment="1" applyProtection="1">
      <alignment horizontal="center" wrapText="1"/>
      <protection hidden="1"/>
    </xf>
    <xf numFmtId="195" fontId="10" fillId="0" borderId="46" xfId="0" applyNumberFormat="1" applyFont="1" applyFill="1" applyBorder="1" applyAlignment="1" applyProtection="1">
      <alignment/>
      <protection locked="0"/>
    </xf>
    <xf numFmtId="195" fontId="10" fillId="0" borderId="103" xfId="0" applyNumberFormat="1" applyFont="1" applyFill="1" applyBorder="1" applyAlignment="1" applyProtection="1">
      <alignment/>
      <protection locked="0"/>
    </xf>
    <xf numFmtId="0" fontId="10" fillId="0" borderId="48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/>
      <protection locked="0"/>
    </xf>
    <xf numFmtId="195" fontId="10" fillId="0" borderId="47" xfId="0" applyNumberFormat="1" applyFont="1" applyFill="1" applyBorder="1" applyAlignment="1" applyProtection="1">
      <alignment/>
      <protection locked="0"/>
    </xf>
    <xf numFmtId="195" fontId="10" fillId="0" borderId="104" xfId="0" applyNumberFormat="1" applyFont="1" applyFill="1" applyBorder="1" applyAlignment="1" applyProtection="1">
      <alignment/>
      <protection locked="0"/>
    </xf>
    <xf numFmtId="0" fontId="10" fillId="0" borderId="49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/>
      <protection locked="0"/>
    </xf>
    <xf numFmtId="195" fontId="10" fillId="0" borderId="38" xfId="0" applyNumberFormat="1" applyFont="1" applyFill="1" applyBorder="1" applyAlignment="1" applyProtection="1">
      <alignment/>
      <protection locked="0"/>
    </xf>
    <xf numFmtId="195" fontId="10" fillId="0" borderId="105" xfId="0" applyNumberFormat="1" applyFont="1" applyFill="1" applyBorder="1" applyAlignment="1" applyProtection="1">
      <alignment/>
      <protection locked="0"/>
    </xf>
    <xf numFmtId="0" fontId="10" fillId="0" borderId="50" xfId="0" applyFont="1" applyFill="1" applyBorder="1" applyAlignment="1" applyProtection="1">
      <alignment/>
      <protection locked="0"/>
    </xf>
    <xf numFmtId="0" fontId="12" fillId="0" borderId="38" xfId="0" applyFont="1" applyFill="1" applyBorder="1" applyAlignment="1" applyProtection="1">
      <alignment/>
      <protection locked="0"/>
    </xf>
    <xf numFmtId="0" fontId="4" fillId="42" borderId="67" xfId="0" applyFont="1" applyFill="1" applyBorder="1" applyAlignment="1" applyProtection="1">
      <alignment horizontal="center"/>
      <protection hidden="1"/>
    </xf>
    <xf numFmtId="195" fontId="10" fillId="0" borderId="47" xfId="0" applyNumberFormat="1" applyFont="1" applyFill="1" applyBorder="1" applyAlignment="1" applyProtection="1">
      <alignment horizontal="center"/>
      <protection locked="0"/>
    </xf>
    <xf numFmtId="0" fontId="1" fillId="42" borderId="106" xfId="0" applyFont="1" applyFill="1" applyBorder="1" applyAlignment="1" applyProtection="1">
      <alignment horizontal="center" textRotation="90" wrapText="1"/>
      <protection hidden="1"/>
    </xf>
    <xf numFmtId="0" fontId="1" fillId="42" borderId="107" xfId="0" applyFont="1" applyFill="1" applyBorder="1" applyAlignment="1" applyProtection="1">
      <alignment horizontal="center" textRotation="90" wrapText="1"/>
      <protection hidden="1"/>
    </xf>
    <xf numFmtId="0" fontId="10" fillId="39" borderId="33" xfId="0" applyFont="1" applyFill="1" applyBorder="1" applyAlignment="1" applyProtection="1">
      <alignment horizontal="left"/>
      <protection hidden="1"/>
    </xf>
    <xf numFmtId="0" fontId="10" fillId="0" borderId="47" xfId="0" applyFont="1" applyFill="1" applyBorder="1" applyAlignment="1" applyProtection="1">
      <alignment horizontal="left"/>
      <protection locked="0"/>
    </xf>
    <xf numFmtId="0" fontId="10" fillId="0" borderId="98" xfId="0" applyFont="1" applyFill="1" applyBorder="1" applyAlignment="1" applyProtection="1">
      <alignment horizontal="left"/>
      <protection locked="0"/>
    </xf>
    <xf numFmtId="195" fontId="10" fillId="0" borderId="38" xfId="0" applyNumberFormat="1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right"/>
      <protection hidden="1"/>
    </xf>
    <xf numFmtId="0" fontId="0" fillId="33" borderId="47" xfId="0" applyFont="1" applyFill="1" applyBorder="1" applyAlignment="1" applyProtection="1">
      <alignment horizontal="right"/>
      <protection hidden="1"/>
    </xf>
    <xf numFmtId="0" fontId="10" fillId="37" borderId="108" xfId="0" applyFont="1" applyFill="1" applyBorder="1" applyAlignment="1" applyProtection="1">
      <alignment horizontal="center"/>
      <protection hidden="1"/>
    </xf>
    <xf numFmtId="0" fontId="10" fillId="37" borderId="21" xfId="0" applyFont="1" applyFill="1" applyBorder="1" applyAlignment="1" applyProtection="1">
      <alignment horizontal="center"/>
      <protection hidden="1"/>
    </xf>
    <xf numFmtId="0" fontId="10" fillId="0" borderId="46" xfId="0" applyFont="1" applyFill="1" applyBorder="1" applyAlignment="1" applyProtection="1">
      <alignment horizontal="left"/>
      <protection locked="0"/>
    </xf>
    <xf numFmtId="0" fontId="10" fillId="0" borderId="97" xfId="0" applyFont="1" applyFill="1" applyBorder="1" applyAlignment="1" applyProtection="1">
      <alignment horizontal="left"/>
      <protection locked="0"/>
    </xf>
    <xf numFmtId="0" fontId="12" fillId="33" borderId="100" xfId="0" applyFont="1" applyFill="1" applyBorder="1" applyAlignment="1" applyProtection="1">
      <alignment horizontal="center"/>
      <protection/>
    </xf>
    <xf numFmtId="0" fontId="12" fillId="33" borderId="46" xfId="0" applyFont="1" applyFill="1" applyBorder="1" applyAlignment="1" applyProtection="1">
      <alignment horizontal="center"/>
      <protection/>
    </xf>
    <xf numFmtId="0" fontId="10" fillId="0" borderId="38" xfId="0" applyFont="1" applyFill="1" applyBorder="1" applyAlignment="1" applyProtection="1">
      <alignment horizontal="left"/>
      <protection locked="0"/>
    </xf>
    <xf numFmtId="0" fontId="10" fillId="0" borderId="99" xfId="0" applyFont="1" applyFill="1" applyBorder="1" applyAlignment="1" applyProtection="1">
      <alignment horizontal="left"/>
      <protection locked="0"/>
    </xf>
    <xf numFmtId="0" fontId="10" fillId="37" borderId="109" xfId="0" applyFont="1" applyFill="1" applyBorder="1" applyAlignment="1" applyProtection="1">
      <alignment horizontal="center"/>
      <protection hidden="1"/>
    </xf>
    <xf numFmtId="0" fontId="10" fillId="37" borderId="23" xfId="0" applyFont="1" applyFill="1" applyBorder="1" applyAlignment="1" applyProtection="1">
      <alignment horizontal="center"/>
      <protection hidden="1"/>
    </xf>
    <xf numFmtId="195" fontId="10" fillId="0" borderId="46" xfId="0" applyNumberFormat="1" applyFont="1" applyFill="1" applyBorder="1" applyAlignment="1" applyProtection="1">
      <alignment horizontal="center"/>
      <protection locked="0"/>
    </xf>
    <xf numFmtId="0" fontId="4" fillId="42" borderId="67" xfId="0" applyFont="1" applyFill="1" applyBorder="1" applyAlignment="1" applyProtection="1">
      <alignment horizontal="center"/>
      <protection hidden="1"/>
    </xf>
    <xf numFmtId="0" fontId="10" fillId="38" borderId="86" xfId="0" applyFont="1" applyFill="1" applyBorder="1" applyAlignment="1" applyProtection="1">
      <alignment horizontal="center"/>
      <protection hidden="1"/>
    </xf>
    <xf numFmtId="0" fontId="10" fillId="38" borderId="33" xfId="0" applyFont="1" applyFill="1" applyBorder="1" applyAlignment="1" applyProtection="1">
      <alignment horizontal="center"/>
      <protection hidden="1"/>
    </xf>
    <xf numFmtId="0" fontId="10" fillId="38" borderId="87" xfId="0" applyFont="1" applyFill="1" applyBorder="1" applyAlignment="1" applyProtection="1">
      <alignment horizontal="center"/>
      <protection hidden="1"/>
    </xf>
    <xf numFmtId="0" fontId="10" fillId="38" borderId="28" xfId="0" applyFont="1" applyFill="1" applyBorder="1" applyAlignment="1" applyProtection="1">
      <alignment horizontal="center"/>
      <protection hidden="1"/>
    </xf>
    <xf numFmtId="0" fontId="33" fillId="42" borderId="110" xfId="0" applyFont="1" applyFill="1" applyBorder="1" applyAlignment="1" applyProtection="1">
      <alignment horizontal="center"/>
      <protection hidden="1"/>
    </xf>
    <xf numFmtId="0" fontId="33" fillId="42" borderId="67" xfId="0" applyFont="1" applyFill="1" applyBorder="1" applyAlignment="1" applyProtection="1">
      <alignment horizontal="center"/>
      <protection hidden="1"/>
    </xf>
    <xf numFmtId="0" fontId="4" fillId="0" borderId="66" xfId="0" applyFont="1" applyFill="1" applyBorder="1" applyAlignment="1" applyProtection="1">
      <alignment horizontal="center"/>
      <protection locked="0"/>
    </xf>
    <xf numFmtId="0" fontId="4" fillId="0" borderId="67" xfId="0" applyFont="1" applyFill="1" applyBorder="1" applyAlignment="1" applyProtection="1">
      <alignment horizontal="center"/>
      <protection locked="0"/>
    </xf>
    <xf numFmtId="0" fontId="4" fillId="0" borderId="111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 horizontal="center"/>
      <protection locked="0"/>
    </xf>
    <xf numFmtId="0" fontId="12" fillId="7" borderId="88" xfId="0" applyFont="1" applyFill="1" applyBorder="1" applyAlignment="1" applyProtection="1">
      <alignment horizontal="center"/>
      <protection hidden="1"/>
    </xf>
    <xf numFmtId="0" fontId="12" fillId="7" borderId="38" xfId="0" applyFont="1" applyFill="1" applyBorder="1" applyAlignment="1" applyProtection="1">
      <alignment horizontal="center"/>
      <protection hidden="1"/>
    </xf>
    <xf numFmtId="0" fontId="12" fillId="33" borderId="101" xfId="0" applyFont="1" applyFill="1" applyBorder="1" applyAlignment="1" applyProtection="1">
      <alignment horizontal="center"/>
      <protection/>
    </xf>
    <xf numFmtId="0" fontId="12" fillId="33" borderId="47" xfId="0" applyFont="1" applyFill="1" applyBorder="1" applyAlignment="1" applyProtection="1">
      <alignment horizontal="center"/>
      <protection/>
    </xf>
    <xf numFmtId="0" fontId="12" fillId="33" borderId="102" xfId="0" applyFont="1" applyFill="1" applyBorder="1" applyAlignment="1" applyProtection="1">
      <alignment horizontal="center"/>
      <protection/>
    </xf>
    <xf numFmtId="0" fontId="12" fillId="33" borderId="38" xfId="0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 locked="0"/>
    </xf>
    <xf numFmtId="0" fontId="1" fillId="42" borderId="112" xfId="0" applyFont="1" applyFill="1" applyBorder="1" applyAlignment="1" applyProtection="1">
      <alignment horizontal="center" wrapText="1"/>
      <protection hidden="1"/>
    </xf>
    <xf numFmtId="0" fontId="1" fillId="42" borderId="113" xfId="0" applyFont="1" applyFill="1" applyBorder="1" applyAlignment="1" applyProtection="1">
      <alignment horizontal="center" wrapText="1"/>
      <protection hidden="1"/>
    </xf>
    <xf numFmtId="0" fontId="1" fillId="42" borderId="43" xfId="0" applyFont="1" applyFill="1" applyBorder="1" applyAlignment="1" applyProtection="1">
      <alignment horizontal="center" wrapText="1"/>
      <protection hidden="1"/>
    </xf>
    <xf numFmtId="0" fontId="10" fillId="7" borderId="114" xfId="0" applyFont="1" applyFill="1" applyBorder="1" applyAlignment="1" applyProtection="1">
      <alignment horizontal="center"/>
      <protection hidden="1"/>
    </xf>
    <xf numFmtId="0" fontId="10" fillId="7" borderId="0" xfId="0" applyFont="1" applyFill="1" applyBorder="1" applyAlignment="1" applyProtection="1">
      <alignment horizontal="center"/>
      <protection hidden="1"/>
    </xf>
    <xf numFmtId="0" fontId="10" fillId="44" borderId="85" xfId="0" applyFont="1" applyFill="1" applyBorder="1" applyAlignment="1" applyProtection="1">
      <alignment horizontal="center"/>
      <protection hidden="1"/>
    </xf>
    <xf numFmtId="0" fontId="10" fillId="44" borderId="28" xfId="0" applyFont="1" applyFill="1" applyBorder="1" applyAlignment="1" applyProtection="1">
      <alignment horizontal="center"/>
      <protection hidden="1"/>
    </xf>
    <xf numFmtId="0" fontId="12" fillId="44" borderId="41" xfId="0" applyFont="1" applyFill="1" applyBorder="1" applyAlignment="1" applyProtection="1">
      <alignment horizontal="center"/>
      <protection hidden="1"/>
    </xf>
    <xf numFmtId="0" fontId="12" fillId="44" borderId="23" xfId="0" applyFont="1" applyFill="1" applyBorder="1" applyAlignment="1" applyProtection="1">
      <alignment horizontal="center"/>
      <protection hidden="1"/>
    </xf>
    <xf numFmtId="0" fontId="10" fillId="44" borderId="33" xfId="0" applyFont="1" applyFill="1" applyBorder="1" applyAlignment="1" applyProtection="1">
      <alignment horizontal="left"/>
      <protection hidden="1"/>
    </xf>
    <xf numFmtId="0" fontId="10" fillId="44" borderId="115" xfId="0" applyFont="1" applyFill="1" applyBorder="1" applyAlignment="1" applyProtection="1">
      <alignment horizontal="left"/>
      <protection hidden="1"/>
    </xf>
    <xf numFmtId="0" fontId="10" fillId="44" borderId="28" xfId="0" applyFont="1" applyFill="1" applyBorder="1" applyAlignment="1" applyProtection="1">
      <alignment horizontal="left"/>
      <protection hidden="1"/>
    </xf>
    <xf numFmtId="0" fontId="10" fillId="44" borderId="116" xfId="0" applyFont="1" applyFill="1" applyBorder="1" applyAlignment="1" applyProtection="1">
      <alignment horizontal="left"/>
      <protection hidden="1"/>
    </xf>
    <xf numFmtId="0" fontId="12" fillId="44" borderId="23" xfId="0" applyFont="1" applyFill="1" applyBorder="1" applyAlignment="1" applyProtection="1">
      <alignment horizontal="left"/>
      <protection hidden="1"/>
    </xf>
    <xf numFmtId="0" fontId="12" fillId="44" borderId="117" xfId="0" applyFont="1" applyFill="1" applyBorder="1" applyAlignment="1" applyProtection="1">
      <alignment horizontal="left"/>
      <protection hidden="1"/>
    </xf>
    <xf numFmtId="0" fontId="10" fillId="44" borderId="84" xfId="0" applyFont="1" applyFill="1" applyBorder="1" applyAlignment="1" applyProtection="1">
      <alignment horizontal="center"/>
      <protection hidden="1"/>
    </xf>
    <xf numFmtId="0" fontId="10" fillId="44" borderId="33" xfId="0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0" fillId="0" borderId="44" xfId="0" applyBorder="1" applyAlignment="1">
      <alignment/>
    </xf>
    <xf numFmtId="0" fontId="0" fillId="0" borderId="118" xfId="0" applyBorder="1" applyAlignment="1">
      <alignment/>
    </xf>
    <xf numFmtId="0" fontId="10" fillId="0" borderId="13" xfId="0" applyFont="1" applyBorder="1" applyAlignment="1" applyProtection="1">
      <alignment/>
      <protection hidden="1"/>
    </xf>
    <xf numFmtId="0" fontId="33" fillId="40" borderId="69" xfId="0" applyFont="1" applyFill="1" applyBorder="1" applyAlignment="1" applyProtection="1">
      <alignment horizontal="center"/>
      <protection hidden="1"/>
    </xf>
    <xf numFmtId="0" fontId="33" fillId="40" borderId="0" xfId="0" applyFont="1" applyFill="1" applyBorder="1" applyAlignment="1" applyProtection="1">
      <alignment horizontal="center"/>
      <protection hidden="1"/>
    </xf>
    <xf numFmtId="0" fontId="33" fillId="40" borderId="119" xfId="0" applyFont="1" applyFill="1" applyBorder="1" applyAlignment="1" applyProtection="1">
      <alignment horizontal="center"/>
      <protection hidden="1"/>
    </xf>
    <xf numFmtId="0" fontId="4" fillId="40" borderId="40" xfId="0" applyFont="1" applyFill="1" applyBorder="1" applyAlignment="1" applyProtection="1">
      <alignment horizontal="center"/>
      <protection hidden="1"/>
    </xf>
    <xf numFmtId="0" fontId="4" fillId="40" borderId="0" xfId="0" applyFont="1" applyFill="1" applyBorder="1" applyAlignment="1" applyProtection="1">
      <alignment horizontal="center"/>
      <protection hidden="1"/>
    </xf>
    <xf numFmtId="0" fontId="4" fillId="40" borderId="119" xfId="0" applyFont="1" applyFill="1" applyBorder="1" applyAlignment="1" applyProtection="1">
      <alignment horizontal="center"/>
      <protection hidden="1"/>
    </xf>
    <xf numFmtId="0" fontId="4" fillId="40" borderId="0" xfId="0" applyFont="1" applyFill="1" applyAlignment="1" applyProtection="1">
      <alignment horizontal="center"/>
      <protection hidden="1"/>
    </xf>
    <xf numFmtId="0" fontId="1" fillId="40" borderId="0" xfId="0" applyFont="1" applyFill="1" applyAlignment="1" applyProtection="1">
      <alignment horizontal="center" wrapText="1"/>
      <protection hidden="1"/>
    </xf>
    <xf numFmtId="0" fontId="1" fillId="40" borderId="24" xfId="0" applyFont="1" applyFill="1" applyBorder="1" applyAlignment="1" applyProtection="1">
      <alignment horizontal="center" wrapText="1"/>
      <protection hidden="1"/>
    </xf>
    <xf numFmtId="0" fontId="0" fillId="40" borderId="23" xfId="0" applyFill="1" applyBorder="1" applyAlignment="1" applyProtection="1">
      <alignment horizontal="center"/>
      <protection hidden="1"/>
    </xf>
    <xf numFmtId="0" fontId="0" fillId="40" borderId="72" xfId="0" applyFill="1" applyBorder="1" applyAlignment="1" applyProtection="1">
      <alignment horizontal="center"/>
      <protection hidden="1"/>
    </xf>
    <xf numFmtId="191" fontId="0" fillId="40" borderId="23" xfId="0" applyNumberFormat="1" applyFont="1" applyFill="1" applyBorder="1" applyAlignment="1" applyProtection="1">
      <alignment horizontal="center"/>
      <protection hidden="1"/>
    </xf>
    <xf numFmtId="0" fontId="2" fillId="40" borderId="71" xfId="0" applyFont="1" applyFill="1" applyBorder="1" applyAlignment="1" applyProtection="1">
      <alignment horizontal="center"/>
      <protection hidden="1"/>
    </xf>
    <xf numFmtId="0" fontId="2" fillId="40" borderId="23" xfId="0" applyFont="1" applyFill="1" applyBorder="1" applyAlignment="1" applyProtection="1">
      <alignment horizontal="center"/>
      <protection hidden="1"/>
    </xf>
    <xf numFmtId="0" fontId="2" fillId="40" borderId="72" xfId="0" applyFont="1" applyFill="1" applyBorder="1" applyAlignment="1" applyProtection="1">
      <alignment horizontal="center"/>
      <protection hidden="1"/>
    </xf>
    <xf numFmtId="0" fontId="35" fillId="40" borderId="63" xfId="0" applyFont="1" applyFill="1" applyBorder="1" applyAlignment="1" applyProtection="1">
      <alignment horizontal="center" wrapText="1"/>
      <protection hidden="1"/>
    </xf>
    <xf numFmtId="0" fontId="35" fillId="40" borderId="83" xfId="0" applyFont="1" applyFill="1" applyBorder="1" applyAlignment="1" applyProtection="1">
      <alignment horizontal="center" wrapText="1"/>
      <protection hidden="1"/>
    </xf>
    <xf numFmtId="0" fontId="2" fillId="36" borderId="0" xfId="0" applyFont="1" applyFill="1" applyAlignment="1" applyProtection="1">
      <alignment horizontal="center"/>
      <protection hidden="1"/>
    </xf>
    <xf numFmtId="0" fontId="1" fillId="36" borderId="0" xfId="0" applyFont="1" applyFill="1" applyAlignment="1" applyProtection="1">
      <alignment horizontal="center" wrapText="1"/>
      <protection hidden="1"/>
    </xf>
    <xf numFmtId="0" fontId="7" fillId="36" borderId="0" xfId="0" applyFont="1" applyFill="1" applyAlignment="1" applyProtection="1">
      <alignment horizontal="left"/>
      <protection hidden="1"/>
    </xf>
    <xf numFmtId="0" fontId="2" fillId="43" borderId="0" xfId="0" applyFont="1" applyFill="1" applyAlignment="1" applyProtection="1">
      <alignment horizontal="center"/>
      <protection hidden="1"/>
    </xf>
    <xf numFmtId="0" fontId="1" fillId="43" borderId="0" xfId="0" applyFont="1" applyFill="1" applyAlignment="1" applyProtection="1">
      <alignment horizontal="center" wrapText="1"/>
      <protection hidden="1"/>
    </xf>
    <xf numFmtId="0" fontId="7" fillId="16" borderId="0" xfId="0" applyFont="1" applyFill="1" applyAlignment="1" applyProtection="1">
      <alignment horizontal="left"/>
      <protection hidden="1"/>
    </xf>
    <xf numFmtId="49" fontId="2" fillId="16" borderId="56" xfId="0" applyNumberFormat="1" applyFont="1" applyFill="1" applyBorder="1" applyAlignment="1" applyProtection="1">
      <alignment horizontal="left"/>
      <protection locked="0"/>
    </xf>
    <xf numFmtId="0" fontId="2" fillId="16" borderId="0" xfId="0" applyFont="1" applyFill="1" applyAlignment="1" applyProtection="1">
      <alignment horizontal="center"/>
      <protection hidden="1"/>
    </xf>
    <xf numFmtId="0" fontId="1" fillId="16" borderId="0" xfId="0" applyFont="1" applyFill="1" applyAlignment="1" applyProtection="1">
      <alignment horizontal="center" wrapText="1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7" fillId="33" borderId="0" xfId="0" applyFont="1" applyFill="1" applyAlignment="1" applyProtection="1">
      <alignment horizontal="left"/>
      <protection hidden="1"/>
    </xf>
    <xf numFmtId="49" fontId="2" fillId="0" borderId="56" xfId="0" applyNumberFormat="1" applyFont="1" applyFill="1" applyBorder="1" applyAlignment="1" applyProtection="1">
      <alignment horizontal="center"/>
      <protection locked="0"/>
    </xf>
    <xf numFmtId="0" fontId="4" fillId="40" borderId="0" xfId="0" applyFont="1" applyFill="1" applyAlignment="1" applyProtection="1">
      <alignment horizontal="left"/>
      <protection hidden="1"/>
    </xf>
    <xf numFmtId="0" fontId="15" fillId="40" borderId="0" xfId="0" applyNumberFormat="1" applyFont="1" applyFill="1" applyAlignment="1" applyProtection="1">
      <alignment horizontal="center" wrapText="1"/>
      <protection hidden="1"/>
    </xf>
    <xf numFmtId="0" fontId="0" fillId="40" borderId="0" xfId="0" applyFont="1" applyFill="1" applyAlignment="1" applyProtection="1">
      <alignment horizontal="left"/>
      <protection hidden="1"/>
    </xf>
    <xf numFmtId="0" fontId="0" fillId="40" borderId="0" xfId="0" applyFill="1" applyAlignment="1" applyProtection="1">
      <alignment horizontal="left"/>
      <protection hidden="1"/>
    </xf>
    <xf numFmtId="0" fontId="3" fillId="40" borderId="56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53"/>
      </font>
    </dxf>
    <dxf>
      <font>
        <name val="Cambria"/>
        <color theme="0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strike val="0"/>
        <color auto="1"/>
      </font>
      <fill>
        <patternFill>
          <bgColor rgb="FFE5B6B5"/>
        </patternFill>
      </fill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00863D"/>
      </font>
    </dxf>
    <dxf>
      <font>
        <color auto="1"/>
      </font>
    </dxf>
    <dxf>
      <font>
        <strike val="0"/>
        <color auto="1"/>
      </font>
      <fill>
        <patternFill>
          <bgColor rgb="FFE5B6B5"/>
        </patternFill>
      </fill>
    </dxf>
    <dxf>
      <font>
        <color rgb="FFFF0000"/>
      </font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theme="5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FF00"/>
  </sheetPr>
  <dimension ref="A1:AZ6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5.57421875" style="16" customWidth="1"/>
    <col min="2" max="2" width="5.421875" style="16" customWidth="1"/>
    <col min="3" max="3" width="4.00390625" style="16" customWidth="1"/>
    <col min="4" max="4" width="6.140625" style="16" customWidth="1"/>
    <col min="5" max="5" width="9.00390625" style="16" customWidth="1"/>
    <col min="6" max="6" width="8.28125" style="16" customWidth="1"/>
    <col min="7" max="7" width="9.7109375" style="16" customWidth="1"/>
    <col min="8" max="8" width="6.140625" style="16" customWidth="1"/>
    <col min="9" max="9" width="4.28125" style="16" customWidth="1"/>
    <col min="10" max="11" width="9.140625" style="16" customWidth="1"/>
    <col min="12" max="12" width="6.28125" style="16" customWidth="1"/>
    <col min="13" max="13" width="8.7109375" style="16" customWidth="1"/>
    <col min="14" max="14" width="7.7109375" style="16" customWidth="1"/>
    <col min="15" max="15" width="2.7109375" style="16" customWidth="1"/>
    <col min="16" max="16" width="2.8515625" style="16" customWidth="1"/>
    <col min="17" max="17" width="7.00390625" style="16" customWidth="1"/>
    <col min="18" max="18" width="2.8515625" style="16" customWidth="1"/>
    <col min="19" max="19" width="3.7109375" style="16" customWidth="1"/>
    <col min="20" max="20" width="2.8515625" style="16" customWidth="1"/>
    <col min="21" max="21" width="7.00390625" style="16" customWidth="1"/>
    <col min="22" max="22" width="2.8515625" style="16" customWidth="1"/>
    <col min="23" max="23" width="3.7109375" style="16" customWidth="1"/>
    <col min="24" max="24" width="2.8515625" style="16" customWidth="1"/>
    <col min="25" max="25" width="7.00390625" style="16" customWidth="1"/>
    <col min="26" max="26" width="2.8515625" style="16" customWidth="1"/>
    <col min="27" max="27" width="3.7109375" style="16" customWidth="1"/>
    <col min="28" max="28" width="2.8515625" style="16" customWidth="1"/>
    <col min="29" max="29" width="7.00390625" style="16" customWidth="1"/>
    <col min="30" max="30" width="2.8515625" style="16" customWidth="1"/>
    <col min="31" max="31" width="3.7109375" style="16" customWidth="1"/>
    <col min="32" max="32" width="15.8515625" style="6" hidden="1" customWidth="1"/>
    <col min="33" max="33" width="11.421875" style="6" hidden="1" customWidth="1"/>
    <col min="34" max="34" width="10.8515625" style="6" hidden="1" customWidth="1"/>
    <col min="35" max="53" width="11.421875" style="56" customWidth="1"/>
    <col min="54" max="16384" width="11.421875" style="6" customWidth="1"/>
  </cols>
  <sheetData>
    <row r="1" spans="1:31" ht="27.75" customHeight="1">
      <c r="A1" s="339" t="s">
        <v>77</v>
      </c>
      <c r="B1" s="340"/>
      <c r="C1" s="340"/>
      <c r="D1" s="340"/>
      <c r="E1" s="340"/>
      <c r="F1" s="341" t="s">
        <v>119</v>
      </c>
      <c r="G1" s="342"/>
      <c r="H1" s="342"/>
      <c r="I1" s="342"/>
      <c r="J1" s="342"/>
      <c r="K1" s="342"/>
      <c r="L1" s="342"/>
      <c r="M1" s="342"/>
      <c r="N1" s="343"/>
      <c r="O1" s="194"/>
      <c r="P1" s="195"/>
      <c r="Q1" s="196"/>
      <c r="R1" s="197" t="s">
        <v>39</v>
      </c>
      <c r="S1" s="196"/>
      <c r="T1" s="334">
        <v>2020</v>
      </c>
      <c r="U1" s="334"/>
      <c r="V1" s="196"/>
      <c r="W1" s="196"/>
      <c r="X1" s="255"/>
      <c r="Y1" s="255"/>
      <c r="Z1" s="254"/>
      <c r="AA1" s="353" t="s">
        <v>123</v>
      </c>
      <c r="AB1" s="354"/>
      <c r="AC1" s="354"/>
      <c r="AD1" s="354"/>
      <c r="AE1" s="355"/>
    </row>
    <row r="2" spans="1:31" ht="17.25" customHeight="1" thickBot="1">
      <c r="A2" s="276">
        <f>COUNT(C11:C65)</f>
        <v>2</v>
      </c>
      <c r="B2" s="279" t="s">
        <v>116</v>
      </c>
      <c r="C2" s="277"/>
      <c r="D2" s="277"/>
      <c r="E2" s="278"/>
      <c r="F2" s="262"/>
      <c r="G2" s="87"/>
      <c r="H2" s="88"/>
      <c r="I2" s="88"/>
      <c r="J2" s="88"/>
      <c r="K2" s="88"/>
      <c r="L2" s="89" t="s">
        <v>58</v>
      </c>
      <c r="M2" s="344">
        <v>123456</v>
      </c>
      <c r="N2" s="345"/>
      <c r="O2" s="198"/>
      <c r="P2" s="199"/>
      <c r="Q2" s="199"/>
      <c r="R2" s="200" t="s">
        <v>29</v>
      </c>
      <c r="S2" s="352">
        <v>43839</v>
      </c>
      <c r="T2" s="352"/>
      <c r="U2" s="352"/>
      <c r="V2" s="193"/>
      <c r="W2" s="193"/>
      <c r="X2" s="193"/>
      <c r="Y2" s="193"/>
      <c r="Z2" s="193"/>
      <c r="AA2" s="193"/>
      <c r="AB2" s="193"/>
      <c r="AC2" s="193"/>
      <c r="AD2" s="193"/>
      <c r="AE2" s="201"/>
    </row>
    <row r="3" spans="1:31" ht="15" customHeight="1">
      <c r="A3" s="78">
        <f>COUNT(A11:A65)</f>
        <v>2</v>
      </c>
      <c r="B3" s="282" t="s">
        <v>117</v>
      </c>
      <c r="C3" s="126"/>
      <c r="D3" s="126"/>
      <c r="E3" s="280"/>
      <c r="F3" s="130" t="s">
        <v>89</v>
      </c>
      <c r="G3" s="174" t="s">
        <v>20</v>
      </c>
      <c r="H3" s="333">
        <v>12345</v>
      </c>
      <c r="I3" s="333"/>
      <c r="J3" s="127" t="s">
        <v>85</v>
      </c>
      <c r="K3" s="251"/>
      <c r="L3" s="288">
        <f>IF(G3&gt;"0",COUNTIF(A11:A65,1),"")</f>
        <v>1</v>
      </c>
      <c r="M3" s="291" t="s">
        <v>102</v>
      </c>
      <c r="N3" s="325"/>
      <c r="O3" s="326"/>
      <c r="P3" s="292" t="s">
        <v>104</v>
      </c>
      <c r="Q3" s="299"/>
      <c r="R3" s="327" t="s">
        <v>103</v>
      </c>
      <c r="S3" s="328"/>
      <c r="T3" s="325"/>
      <c r="U3" s="325"/>
      <c r="V3" s="303"/>
      <c r="W3" s="304"/>
      <c r="X3" s="301"/>
      <c r="Y3" s="302"/>
      <c r="Z3" s="335">
        <f>COUNTIF(P11:AE65,"BT")</f>
        <v>0</v>
      </c>
      <c r="AA3" s="336"/>
      <c r="AB3" s="90" t="s">
        <v>75</v>
      </c>
      <c r="AC3" s="90"/>
      <c r="AD3" s="91"/>
      <c r="AE3" s="92"/>
    </row>
    <row r="4" spans="1:31" ht="15" customHeight="1">
      <c r="A4" s="79">
        <f>COUNT(L11:L65)</f>
        <v>2</v>
      </c>
      <c r="B4" s="283" t="s">
        <v>99</v>
      </c>
      <c r="C4" s="80"/>
      <c r="D4" s="80"/>
      <c r="E4" s="281"/>
      <c r="F4" s="131" t="s">
        <v>90</v>
      </c>
      <c r="G4" s="175" t="s">
        <v>20</v>
      </c>
      <c r="H4" s="314">
        <v>33333</v>
      </c>
      <c r="I4" s="314"/>
      <c r="J4" s="128" t="s">
        <v>85</v>
      </c>
      <c r="K4" s="252"/>
      <c r="L4" s="289">
        <f>IF(G4&gt;"",COUNTIF(A11:A65,2),"")</f>
        <v>1</v>
      </c>
      <c r="M4" s="293" t="s">
        <v>102</v>
      </c>
      <c r="N4" s="318"/>
      <c r="O4" s="319"/>
      <c r="P4" s="294" t="s">
        <v>104</v>
      </c>
      <c r="Q4" s="298"/>
      <c r="R4" s="348" t="s">
        <v>103</v>
      </c>
      <c r="S4" s="349"/>
      <c r="T4" s="318"/>
      <c r="U4" s="318"/>
      <c r="V4" s="307"/>
      <c r="W4" s="308"/>
      <c r="X4" s="305"/>
      <c r="Y4" s="306"/>
      <c r="Z4" s="337">
        <f>COUNTIF(P11:AE65,"ET")</f>
        <v>0</v>
      </c>
      <c r="AA4" s="338"/>
      <c r="AB4" s="93" t="s">
        <v>76</v>
      </c>
      <c r="AC4" s="93"/>
      <c r="AD4" s="94"/>
      <c r="AE4" s="95"/>
    </row>
    <row r="5" spans="1:31" ht="15" customHeight="1">
      <c r="A5" s="256"/>
      <c r="B5" s="322" t="s">
        <v>98</v>
      </c>
      <c r="C5" s="322"/>
      <c r="D5" s="322"/>
      <c r="E5" s="173">
        <v>147</v>
      </c>
      <c r="F5" s="131" t="s">
        <v>91</v>
      </c>
      <c r="G5" s="175"/>
      <c r="H5" s="314"/>
      <c r="I5" s="314"/>
      <c r="J5" s="128" t="s">
        <v>85</v>
      </c>
      <c r="K5" s="252"/>
      <c r="L5" s="289">
        <f>IF(G5&gt;"",COUNTIF(A11:A65,3),"")</f>
      </c>
      <c r="M5" s="293" t="s">
        <v>102</v>
      </c>
      <c r="N5" s="318"/>
      <c r="O5" s="319"/>
      <c r="P5" s="294" t="s">
        <v>104</v>
      </c>
      <c r="Q5" s="298"/>
      <c r="R5" s="348" t="s">
        <v>103</v>
      </c>
      <c r="S5" s="349"/>
      <c r="T5" s="318"/>
      <c r="U5" s="318"/>
      <c r="V5" s="307"/>
      <c r="W5" s="308"/>
      <c r="X5" s="305"/>
      <c r="Y5" s="306"/>
      <c r="Z5" s="323">
        <f>COUNTIF(P11:AE65,"BV")</f>
        <v>0</v>
      </c>
      <c r="AA5" s="324"/>
      <c r="AB5" s="71" t="s">
        <v>73</v>
      </c>
      <c r="AC5" s="73"/>
      <c r="AD5" s="73"/>
      <c r="AE5" s="76"/>
    </row>
    <row r="6" spans="1:31" ht="15" customHeight="1" thickBot="1">
      <c r="A6" s="257"/>
      <c r="B6" s="321" t="s">
        <v>97</v>
      </c>
      <c r="C6" s="321"/>
      <c r="D6" s="321"/>
      <c r="E6" s="172"/>
      <c r="F6" s="132" t="s">
        <v>92</v>
      </c>
      <c r="G6" s="176"/>
      <c r="H6" s="320"/>
      <c r="I6" s="320"/>
      <c r="J6" s="129" t="s">
        <v>85</v>
      </c>
      <c r="K6" s="253"/>
      <c r="L6" s="290">
        <f>IF(G6&gt;"",COUNTIF(A11:A65,4),"")</f>
      </c>
      <c r="M6" s="295" t="s">
        <v>102</v>
      </c>
      <c r="N6" s="329"/>
      <c r="O6" s="330"/>
      <c r="P6" s="296" t="s">
        <v>104</v>
      </c>
      <c r="Q6" s="297"/>
      <c r="R6" s="350" t="s">
        <v>103</v>
      </c>
      <c r="S6" s="351"/>
      <c r="T6" s="329"/>
      <c r="U6" s="329"/>
      <c r="V6" s="311"/>
      <c r="W6" s="312"/>
      <c r="X6" s="309"/>
      <c r="Y6" s="310"/>
      <c r="Z6" s="331">
        <f>COUNTIF(P11:AE65,"EV")</f>
        <v>0</v>
      </c>
      <c r="AA6" s="332"/>
      <c r="AB6" s="74" t="s">
        <v>74</v>
      </c>
      <c r="AC6" s="75"/>
      <c r="AD6" s="75"/>
      <c r="AE6" s="77"/>
    </row>
    <row r="7" spans="1:32" ht="16.5" customHeight="1">
      <c r="A7" s="202">
        <f>COUNT(N11:N65)</f>
        <v>2</v>
      </c>
      <c r="B7" s="203" t="s">
        <v>79</v>
      </c>
      <c r="C7" s="204"/>
      <c r="D7" s="204"/>
      <c r="E7" s="204"/>
      <c r="F7" s="205">
        <f>COUNTIF(P11:AE65,"B")+COUNTIF(P11:AE65,"BT")+COUNTIF(P11:AE65,"BV")</f>
        <v>1</v>
      </c>
      <c r="G7" s="206" t="s">
        <v>24</v>
      </c>
      <c r="H7" s="206"/>
      <c r="I7" s="315" t="s">
        <v>114</v>
      </c>
      <c r="J7" s="267">
        <f>F7-Z3</f>
        <v>1</v>
      </c>
      <c r="K7" s="206" t="s">
        <v>107</v>
      </c>
      <c r="L7" s="260"/>
      <c r="M7" s="263">
        <f>J7-Z5</f>
        <v>1</v>
      </c>
      <c r="N7" s="317" t="s">
        <v>43</v>
      </c>
      <c r="O7" s="317"/>
      <c r="P7" s="317"/>
      <c r="Q7" s="317"/>
      <c r="R7" s="368">
        <f>COUNTIF(P11:AE65,"BZ")</f>
        <v>1</v>
      </c>
      <c r="S7" s="369"/>
      <c r="T7" s="362" t="s">
        <v>109</v>
      </c>
      <c r="U7" s="362"/>
      <c r="V7" s="362"/>
      <c r="W7" s="362"/>
      <c r="X7" s="362"/>
      <c r="Y7" s="363"/>
      <c r="Z7" s="356">
        <f>Z9-Z8</f>
        <v>0</v>
      </c>
      <c r="AA7" s="357"/>
      <c r="AB7" s="98" t="s">
        <v>111</v>
      </c>
      <c r="AC7" s="99"/>
      <c r="AD7" s="99"/>
      <c r="AE7" s="100"/>
      <c r="AF7" s="240"/>
    </row>
    <row r="8" spans="1:31" ht="15" customHeight="1">
      <c r="A8" s="207">
        <f>COUNTIF(O11:O65,"1")</f>
        <v>0</v>
      </c>
      <c r="B8" s="208" t="s">
        <v>78</v>
      </c>
      <c r="C8" s="205">
        <f>COUNTIF(O11:O65,"3")</f>
        <v>0</v>
      </c>
      <c r="D8" s="208" t="s">
        <v>80</v>
      </c>
      <c r="E8" s="208"/>
      <c r="F8" s="205">
        <f>COUNTIF(P11:AE65,"E")+COUNTIF(P11:AE65,"ET")++COUNTIF(P11:AE65,"EV")</f>
        <v>3</v>
      </c>
      <c r="G8" s="206" t="s">
        <v>25</v>
      </c>
      <c r="H8" s="206"/>
      <c r="I8" s="316"/>
      <c r="J8" s="268">
        <f>F8-Z4</f>
        <v>3</v>
      </c>
      <c r="K8" s="206" t="s">
        <v>108</v>
      </c>
      <c r="L8" s="261"/>
      <c r="M8" s="264">
        <f>J8-Z6</f>
        <v>3</v>
      </c>
      <c r="N8" s="96" t="s">
        <v>44</v>
      </c>
      <c r="O8" s="96"/>
      <c r="P8" s="96"/>
      <c r="Q8" s="96"/>
      <c r="R8" s="358">
        <f>COUNTIF(P11:AE65,"EZ")</f>
        <v>3</v>
      </c>
      <c r="S8" s="359"/>
      <c r="T8" s="364" t="s">
        <v>110</v>
      </c>
      <c r="U8" s="364"/>
      <c r="V8" s="364"/>
      <c r="W8" s="364"/>
      <c r="X8" s="364"/>
      <c r="Y8" s="365"/>
      <c r="Z8" s="356">
        <f>COUNTIF(P11:AE65,"S")</f>
        <v>0</v>
      </c>
      <c r="AA8" s="357"/>
      <c r="AB8" s="98" t="s">
        <v>72</v>
      </c>
      <c r="AC8" s="101"/>
      <c r="AD8" s="101"/>
      <c r="AE8" s="102"/>
    </row>
    <row r="9" spans="1:31" ht="15" customHeight="1" thickBot="1">
      <c r="A9" s="209">
        <f>COUNTIF(O11:O65,"2")</f>
        <v>2</v>
      </c>
      <c r="B9" s="210" t="s">
        <v>113</v>
      </c>
      <c r="C9" s="211">
        <f>COUNTIF(O11:O65,"4")</f>
        <v>0</v>
      </c>
      <c r="D9" s="210" t="s">
        <v>81</v>
      </c>
      <c r="E9" s="210"/>
      <c r="F9" s="212">
        <f>SUM(F7:F8)</f>
        <v>4</v>
      </c>
      <c r="G9" s="213" t="s">
        <v>28</v>
      </c>
      <c r="H9" s="239">
        <f>IF(A7=0,"0",F9/A7)</f>
        <v>2</v>
      </c>
      <c r="I9" s="272">
        <f>SUM(I11:I65)/COUNT(I11:I65)</f>
        <v>2.2142857142857144</v>
      </c>
      <c r="J9" s="269">
        <f>SUM(J7:J8)</f>
        <v>4</v>
      </c>
      <c r="K9" s="213" t="s">
        <v>28</v>
      </c>
      <c r="L9" s="214">
        <f>IF(A7=0,"0",J9/A7)</f>
        <v>2</v>
      </c>
      <c r="M9" s="265">
        <f>SUM(M7:M8)</f>
        <v>4</v>
      </c>
      <c r="N9" s="97" t="s">
        <v>33</v>
      </c>
      <c r="O9" s="97"/>
      <c r="P9" s="97"/>
      <c r="Q9" s="97"/>
      <c r="R9" s="360">
        <f>SUM(R7:R8)</f>
        <v>4</v>
      </c>
      <c r="S9" s="361"/>
      <c r="T9" s="366" t="s">
        <v>33</v>
      </c>
      <c r="U9" s="366"/>
      <c r="V9" s="366"/>
      <c r="W9" s="366"/>
      <c r="X9" s="366"/>
      <c r="Y9" s="367"/>
      <c r="Z9" s="346">
        <f>SUM(Z5:Z6)</f>
        <v>0</v>
      </c>
      <c r="AA9" s="347"/>
      <c r="AB9" s="103" t="s">
        <v>71</v>
      </c>
      <c r="AC9" s="104"/>
      <c r="AD9" s="104"/>
      <c r="AE9" s="105"/>
    </row>
    <row r="10" spans="1:32" ht="39.75" customHeight="1">
      <c r="A10" s="258" t="s">
        <v>88</v>
      </c>
      <c r="B10" s="183" t="s">
        <v>82</v>
      </c>
      <c r="C10" s="184" t="s">
        <v>95</v>
      </c>
      <c r="D10" s="185" t="s">
        <v>101</v>
      </c>
      <c r="E10" s="186" t="s">
        <v>96</v>
      </c>
      <c r="F10" s="185" t="s">
        <v>100</v>
      </c>
      <c r="G10" s="275" t="s">
        <v>115</v>
      </c>
      <c r="H10" s="185" t="s">
        <v>30</v>
      </c>
      <c r="I10" s="273" t="s">
        <v>112</v>
      </c>
      <c r="J10" s="245" t="s">
        <v>105</v>
      </c>
      <c r="K10" s="249" t="s">
        <v>106</v>
      </c>
      <c r="L10" s="247" t="s">
        <v>27</v>
      </c>
      <c r="M10" s="187" t="s">
        <v>26</v>
      </c>
      <c r="N10" s="188" t="s">
        <v>0</v>
      </c>
      <c r="O10" s="189" t="s">
        <v>33</v>
      </c>
      <c r="P10" s="190" t="s">
        <v>9</v>
      </c>
      <c r="Q10" s="191" t="s">
        <v>10</v>
      </c>
      <c r="R10" s="192" t="s">
        <v>31</v>
      </c>
      <c r="S10" s="192" t="s">
        <v>32</v>
      </c>
      <c r="T10" s="190" t="s">
        <v>9</v>
      </c>
      <c r="U10" s="191" t="s">
        <v>11</v>
      </c>
      <c r="V10" s="192" t="s">
        <v>31</v>
      </c>
      <c r="W10" s="192" t="s">
        <v>32</v>
      </c>
      <c r="X10" s="190" t="s">
        <v>9</v>
      </c>
      <c r="Y10" s="191" t="s">
        <v>12</v>
      </c>
      <c r="Z10" s="192" t="s">
        <v>31</v>
      </c>
      <c r="AA10" s="192" t="s">
        <v>32</v>
      </c>
      <c r="AB10" s="190" t="s">
        <v>9</v>
      </c>
      <c r="AC10" s="191" t="s">
        <v>13</v>
      </c>
      <c r="AD10" s="192" t="s">
        <v>31</v>
      </c>
      <c r="AE10" s="259" t="s">
        <v>32</v>
      </c>
      <c r="AF10" s="122" t="s">
        <v>84</v>
      </c>
    </row>
    <row r="11" spans="1:34" ht="16.5" customHeight="1">
      <c r="A11" s="179">
        <v>1</v>
      </c>
      <c r="B11" s="241">
        <v>8</v>
      </c>
      <c r="C11" s="243">
        <v>8</v>
      </c>
      <c r="D11" s="244">
        <v>5254</v>
      </c>
      <c r="E11" s="170" t="s">
        <v>86</v>
      </c>
      <c r="F11" s="242">
        <v>356789</v>
      </c>
      <c r="G11" s="20" t="s">
        <v>121</v>
      </c>
      <c r="H11" s="170">
        <v>888</v>
      </c>
      <c r="I11" s="274">
        <f aca="true" t="shared" si="0" ref="I11:I42">IF(G11&gt;"",MID(G11,7,2)/MID(G11,4,2),"")</f>
        <v>2.142857142857143</v>
      </c>
      <c r="J11" s="246">
        <v>32222</v>
      </c>
      <c r="K11" s="250">
        <v>66666</v>
      </c>
      <c r="L11" s="248">
        <v>42950</v>
      </c>
      <c r="M11" s="181">
        <f aca="true" t="shared" si="1" ref="M11:M42">IF(L11="","",L11+$E$5)</f>
        <v>43097</v>
      </c>
      <c r="N11" s="72">
        <v>43103</v>
      </c>
      <c r="O11" s="182">
        <f aca="true" t="shared" si="2" ref="O11:O42">IF(N11&gt;1,COUNTIF(P11:AB11,"B")+COUNTIF(P11:AB11,"E")+COUNTIF(P11:AB11,"BT")+COUNTIF(P11:AB11,"ET")+COUNTIF(P11:AB11,"BV")+COUNTIF(P11:AB11,"EV"),"")</f>
        <v>2</v>
      </c>
      <c r="P11" s="215" t="s">
        <v>34</v>
      </c>
      <c r="Q11" s="271"/>
      <c r="R11" s="21" t="s">
        <v>41</v>
      </c>
      <c r="S11" s="21"/>
      <c r="T11" s="215" t="s">
        <v>34</v>
      </c>
      <c r="U11" s="271"/>
      <c r="V11" s="21" t="s">
        <v>41</v>
      </c>
      <c r="W11" s="21"/>
      <c r="X11" s="215"/>
      <c r="Y11" s="271"/>
      <c r="Z11" s="21"/>
      <c r="AA11" s="21"/>
      <c r="AB11" s="215"/>
      <c r="AC11" s="271"/>
      <c r="AD11" s="20"/>
      <c r="AE11" s="85"/>
      <c r="AF11" s="123"/>
      <c r="AG11" s="22" t="s">
        <v>8</v>
      </c>
      <c r="AH11" s="6" t="s">
        <v>40</v>
      </c>
    </row>
    <row r="12" spans="1:52" ht="16.5" customHeight="1">
      <c r="A12" s="179">
        <v>2</v>
      </c>
      <c r="B12" s="241">
        <v>4</v>
      </c>
      <c r="C12" s="243">
        <v>8</v>
      </c>
      <c r="D12" s="244">
        <v>5260</v>
      </c>
      <c r="E12" s="170" t="s">
        <v>86</v>
      </c>
      <c r="F12" s="242">
        <v>456789</v>
      </c>
      <c r="G12" s="20" t="s">
        <v>120</v>
      </c>
      <c r="H12" s="170">
        <v>888</v>
      </c>
      <c r="I12" s="274">
        <f t="shared" si="0"/>
        <v>2.2857142857142856</v>
      </c>
      <c r="J12" s="246">
        <v>11111</v>
      </c>
      <c r="K12" s="250">
        <v>44444</v>
      </c>
      <c r="L12" s="248">
        <v>42948</v>
      </c>
      <c r="M12" s="181">
        <f t="shared" si="1"/>
        <v>43095</v>
      </c>
      <c r="N12" s="72">
        <v>43102</v>
      </c>
      <c r="O12" s="182">
        <f t="shared" si="2"/>
        <v>2</v>
      </c>
      <c r="P12" s="215" t="s">
        <v>8</v>
      </c>
      <c r="Q12" s="271"/>
      <c r="R12" s="21" t="s">
        <v>40</v>
      </c>
      <c r="S12" s="21"/>
      <c r="T12" s="215" t="s">
        <v>34</v>
      </c>
      <c r="U12" s="271"/>
      <c r="V12" s="21" t="s">
        <v>41</v>
      </c>
      <c r="W12" s="21"/>
      <c r="X12" s="215"/>
      <c r="Y12" s="271"/>
      <c r="Z12" s="21"/>
      <c r="AA12" s="21"/>
      <c r="AB12" s="215"/>
      <c r="AC12" s="271"/>
      <c r="AD12" s="20"/>
      <c r="AE12" s="85"/>
      <c r="AF12" s="123"/>
      <c r="AG12" s="22" t="s">
        <v>34</v>
      </c>
      <c r="AH12" s="6" t="s">
        <v>41</v>
      </c>
      <c r="AZ12" s="84"/>
    </row>
    <row r="13" spans="1:34" ht="16.5" customHeight="1">
      <c r="A13" s="179"/>
      <c r="B13" s="241"/>
      <c r="C13" s="243"/>
      <c r="D13" s="244"/>
      <c r="E13" s="170"/>
      <c r="F13" s="242"/>
      <c r="G13" s="20"/>
      <c r="H13" s="170"/>
      <c r="I13" s="274">
        <f t="shared" si="0"/>
      </c>
      <c r="J13" s="246"/>
      <c r="K13" s="250"/>
      <c r="L13" s="248"/>
      <c r="M13" s="181">
        <f t="shared" si="1"/>
      </c>
      <c r="N13" s="72"/>
      <c r="O13" s="182">
        <f t="shared" si="2"/>
      </c>
      <c r="P13" s="215"/>
      <c r="Q13" s="271"/>
      <c r="R13" s="21"/>
      <c r="S13" s="21"/>
      <c r="T13" s="215"/>
      <c r="U13" s="271"/>
      <c r="V13" s="21"/>
      <c r="W13" s="21"/>
      <c r="X13" s="215"/>
      <c r="Y13" s="271"/>
      <c r="Z13" s="21"/>
      <c r="AA13" s="21"/>
      <c r="AB13" s="215"/>
      <c r="AC13" s="271"/>
      <c r="AD13" s="20"/>
      <c r="AE13" s="85"/>
      <c r="AF13" s="124"/>
      <c r="AG13" s="270" t="s">
        <v>38</v>
      </c>
      <c r="AH13" s="6" t="s">
        <v>42</v>
      </c>
    </row>
    <row r="14" spans="1:52" ht="16.5" customHeight="1">
      <c r="A14" s="179"/>
      <c r="B14" s="241"/>
      <c r="C14" s="243"/>
      <c r="D14" s="244"/>
      <c r="E14" s="170"/>
      <c r="F14" s="242"/>
      <c r="G14" s="20"/>
      <c r="H14" s="170"/>
      <c r="I14" s="274">
        <f t="shared" si="0"/>
      </c>
      <c r="J14" s="246"/>
      <c r="K14" s="250"/>
      <c r="L14" s="248"/>
      <c r="M14" s="181">
        <f t="shared" si="1"/>
      </c>
      <c r="N14" s="72"/>
      <c r="O14" s="182">
        <f t="shared" si="2"/>
      </c>
      <c r="P14" s="215"/>
      <c r="Q14" s="271"/>
      <c r="R14" s="21"/>
      <c r="S14" s="21"/>
      <c r="T14" s="215"/>
      <c r="U14" s="271"/>
      <c r="V14" s="21"/>
      <c r="W14" s="21"/>
      <c r="X14" s="215"/>
      <c r="Y14" s="271"/>
      <c r="Z14" s="21"/>
      <c r="AA14" s="21"/>
      <c r="AB14" s="215"/>
      <c r="AC14" s="271"/>
      <c r="AD14" s="20"/>
      <c r="AE14" s="85"/>
      <c r="AF14" s="124"/>
      <c r="AG14" s="22" t="s">
        <v>36</v>
      </c>
      <c r="AZ14" s="84"/>
    </row>
    <row r="15" spans="1:33" ht="16.5" customHeight="1">
      <c r="A15" s="179"/>
      <c r="B15" s="241"/>
      <c r="C15" s="243"/>
      <c r="D15" s="244"/>
      <c r="E15" s="170"/>
      <c r="F15" s="242"/>
      <c r="G15" s="20"/>
      <c r="H15" s="170"/>
      <c r="I15" s="274">
        <f t="shared" si="0"/>
      </c>
      <c r="J15" s="246"/>
      <c r="K15" s="250"/>
      <c r="L15" s="248"/>
      <c r="M15" s="181">
        <f t="shared" si="1"/>
      </c>
      <c r="N15" s="72"/>
      <c r="O15" s="182">
        <f t="shared" si="2"/>
      </c>
      <c r="P15" s="215"/>
      <c r="Q15" s="271"/>
      <c r="R15" s="21"/>
      <c r="S15" s="21"/>
      <c r="T15" s="215"/>
      <c r="U15" s="271"/>
      <c r="V15" s="21"/>
      <c r="W15" s="21"/>
      <c r="X15" s="215"/>
      <c r="Y15" s="271"/>
      <c r="Z15" s="21"/>
      <c r="AA15" s="21"/>
      <c r="AB15" s="215"/>
      <c r="AC15" s="271"/>
      <c r="AD15" s="20"/>
      <c r="AE15" s="85"/>
      <c r="AF15" s="123"/>
      <c r="AG15" s="22" t="s">
        <v>35</v>
      </c>
    </row>
    <row r="16" spans="1:33" ht="16.5" customHeight="1">
      <c r="A16" s="179"/>
      <c r="B16" s="241"/>
      <c r="C16" s="243"/>
      <c r="D16" s="20"/>
      <c r="E16" s="170"/>
      <c r="F16" s="242"/>
      <c r="G16" s="20"/>
      <c r="H16" s="170"/>
      <c r="I16" s="274">
        <f t="shared" si="0"/>
      </c>
      <c r="J16" s="246"/>
      <c r="K16" s="250"/>
      <c r="L16" s="248"/>
      <c r="M16" s="181">
        <f t="shared" si="1"/>
      </c>
      <c r="N16" s="72"/>
      <c r="O16" s="182">
        <f t="shared" si="2"/>
      </c>
      <c r="P16" s="215"/>
      <c r="Q16" s="271"/>
      <c r="R16" s="21"/>
      <c r="S16" s="21"/>
      <c r="T16" s="215"/>
      <c r="U16" s="271"/>
      <c r="V16" s="21"/>
      <c r="W16" s="21"/>
      <c r="X16" s="215"/>
      <c r="Y16" s="271"/>
      <c r="Z16" s="21"/>
      <c r="AA16" s="21"/>
      <c r="AB16" s="215"/>
      <c r="AC16" s="271"/>
      <c r="AD16" s="21"/>
      <c r="AE16" s="85"/>
      <c r="AF16" s="123"/>
      <c r="AG16" s="22" t="s">
        <v>37</v>
      </c>
    </row>
    <row r="17" spans="1:34" ht="16.5" customHeight="1">
      <c r="A17" s="179"/>
      <c r="B17" s="241"/>
      <c r="C17" s="243"/>
      <c r="D17" s="20"/>
      <c r="E17" s="170"/>
      <c r="F17" s="242"/>
      <c r="G17" s="20"/>
      <c r="H17" s="170"/>
      <c r="I17" s="274">
        <f t="shared" si="0"/>
      </c>
      <c r="J17" s="246"/>
      <c r="K17" s="250"/>
      <c r="L17" s="248"/>
      <c r="M17" s="181">
        <f t="shared" si="1"/>
      </c>
      <c r="N17" s="72"/>
      <c r="O17" s="182">
        <f t="shared" si="2"/>
      </c>
      <c r="P17" s="215"/>
      <c r="Q17" s="271"/>
      <c r="R17" s="284"/>
      <c r="S17" s="21"/>
      <c r="T17" s="215"/>
      <c r="U17" s="271"/>
      <c r="V17" s="21"/>
      <c r="W17" s="21"/>
      <c r="X17" s="215"/>
      <c r="Y17" s="271"/>
      <c r="Z17" s="21"/>
      <c r="AA17" s="21"/>
      <c r="AB17" s="215"/>
      <c r="AC17" s="271"/>
      <c r="AD17" s="20"/>
      <c r="AE17" s="85"/>
      <c r="AF17" s="125"/>
      <c r="AG17" s="22"/>
      <c r="AH17" s="56"/>
    </row>
    <row r="18" spans="1:34" ht="16.5" customHeight="1">
      <c r="A18" s="179"/>
      <c r="B18" s="241"/>
      <c r="C18" s="243"/>
      <c r="D18" s="244"/>
      <c r="E18" s="170"/>
      <c r="F18" s="242"/>
      <c r="G18" s="20"/>
      <c r="H18" s="170"/>
      <c r="I18" s="274">
        <f t="shared" si="0"/>
      </c>
      <c r="J18" s="246"/>
      <c r="K18" s="250"/>
      <c r="L18" s="248"/>
      <c r="M18" s="181">
        <f t="shared" si="1"/>
      </c>
      <c r="N18" s="72"/>
      <c r="O18" s="182">
        <f t="shared" si="2"/>
      </c>
      <c r="P18" s="215"/>
      <c r="Q18" s="271"/>
      <c r="R18" s="21"/>
      <c r="S18" s="21"/>
      <c r="T18" s="215"/>
      <c r="U18" s="271"/>
      <c r="V18" s="21"/>
      <c r="W18" s="21"/>
      <c r="X18" s="215"/>
      <c r="Y18" s="271"/>
      <c r="Z18" s="21"/>
      <c r="AA18" s="21"/>
      <c r="AB18" s="215"/>
      <c r="AC18" s="271"/>
      <c r="AD18" s="20"/>
      <c r="AE18" s="85"/>
      <c r="AF18" s="125"/>
      <c r="AG18" s="56"/>
      <c r="AH18" s="56"/>
    </row>
    <row r="19" spans="1:34" ht="16.5" customHeight="1">
      <c r="A19" s="179"/>
      <c r="B19" s="241"/>
      <c r="C19" s="243"/>
      <c r="D19" s="244"/>
      <c r="E19" s="170"/>
      <c r="F19" s="242"/>
      <c r="G19" s="20"/>
      <c r="H19" s="170"/>
      <c r="I19" s="274">
        <f t="shared" si="0"/>
      </c>
      <c r="J19" s="246"/>
      <c r="K19" s="250"/>
      <c r="L19" s="248"/>
      <c r="M19" s="181">
        <f t="shared" si="1"/>
      </c>
      <c r="N19" s="72"/>
      <c r="O19" s="182">
        <f t="shared" si="2"/>
      </c>
      <c r="P19" s="215"/>
      <c r="Q19" s="271"/>
      <c r="R19" s="21"/>
      <c r="S19" s="21"/>
      <c r="T19" s="215"/>
      <c r="U19" s="271"/>
      <c r="V19" s="21"/>
      <c r="W19" s="21"/>
      <c r="X19" s="215"/>
      <c r="Y19" s="271"/>
      <c r="Z19" s="21"/>
      <c r="AA19" s="21"/>
      <c r="AB19" s="215"/>
      <c r="AC19" s="271"/>
      <c r="AD19" s="20"/>
      <c r="AE19" s="85"/>
      <c r="AF19" s="178"/>
      <c r="AG19" s="22"/>
      <c r="AH19" s="56"/>
    </row>
    <row r="20" spans="1:34" ht="16.5" customHeight="1">
      <c r="A20" s="179"/>
      <c r="B20" s="241"/>
      <c r="C20" s="243"/>
      <c r="D20" s="244"/>
      <c r="E20" s="170"/>
      <c r="F20" s="242"/>
      <c r="G20" s="20"/>
      <c r="H20" s="170"/>
      <c r="I20" s="274">
        <f t="shared" si="0"/>
      </c>
      <c r="J20" s="246"/>
      <c r="K20" s="250"/>
      <c r="L20" s="248"/>
      <c r="M20" s="181">
        <f t="shared" si="1"/>
      </c>
      <c r="N20" s="72"/>
      <c r="O20" s="182">
        <f t="shared" si="2"/>
      </c>
      <c r="P20" s="215"/>
      <c r="Q20" s="271"/>
      <c r="R20" s="21"/>
      <c r="S20" s="21"/>
      <c r="T20" s="215"/>
      <c r="U20" s="271"/>
      <c r="V20" s="21"/>
      <c r="W20" s="21"/>
      <c r="X20" s="215"/>
      <c r="Y20" s="271"/>
      <c r="Z20" s="21"/>
      <c r="AA20" s="21"/>
      <c r="AB20" s="215"/>
      <c r="AC20" s="271"/>
      <c r="AD20" s="20"/>
      <c r="AE20" s="85"/>
      <c r="AF20" s="178"/>
      <c r="AG20" s="56"/>
      <c r="AH20" s="56"/>
    </row>
    <row r="21" spans="1:34" ht="16.5" customHeight="1">
      <c r="A21" s="238"/>
      <c r="B21" s="241"/>
      <c r="C21" s="243"/>
      <c r="D21" s="244"/>
      <c r="E21" s="170"/>
      <c r="F21" s="242"/>
      <c r="G21" s="20"/>
      <c r="H21" s="170"/>
      <c r="I21" s="274">
        <f t="shared" si="0"/>
      </c>
      <c r="J21" s="246"/>
      <c r="K21" s="250"/>
      <c r="L21" s="248"/>
      <c r="M21" s="181">
        <f t="shared" si="1"/>
      </c>
      <c r="N21" s="72"/>
      <c r="O21" s="182">
        <f t="shared" si="2"/>
      </c>
      <c r="P21" s="215"/>
      <c r="Q21" s="271"/>
      <c r="R21" s="21"/>
      <c r="S21" s="21"/>
      <c r="T21" s="215"/>
      <c r="U21" s="271"/>
      <c r="V21" s="21"/>
      <c r="W21" s="21"/>
      <c r="X21" s="215"/>
      <c r="Y21" s="271"/>
      <c r="Z21" s="21"/>
      <c r="AA21" s="21"/>
      <c r="AB21" s="215"/>
      <c r="AC21" s="271"/>
      <c r="AD21" s="20"/>
      <c r="AE21" s="85"/>
      <c r="AF21" s="125"/>
      <c r="AH21" s="56"/>
    </row>
    <row r="22" spans="1:34" ht="16.5" customHeight="1">
      <c r="A22" s="179"/>
      <c r="B22" s="241"/>
      <c r="C22" s="243"/>
      <c r="D22" s="244"/>
      <c r="E22" s="170"/>
      <c r="F22" s="242"/>
      <c r="G22" s="20"/>
      <c r="H22" s="170"/>
      <c r="I22" s="274">
        <f t="shared" si="0"/>
      </c>
      <c r="J22" s="246"/>
      <c r="K22" s="250"/>
      <c r="L22" s="248"/>
      <c r="M22" s="181">
        <f t="shared" si="1"/>
      </c>
      <c r="N22" s="72"/>
      <c r="O22" s="182">
        <f t="shared" si="2"/>
      </c>
      <c r="P22" s="215"/>
      <c r="Q22" s="271"/>
      <c r="R22" s="21"/>
      <c r="S22" s="21"/>
      <c r="T22" s="215"/>
      <c r="U22" s="271"/>
      <c r="V22" s="21"/>
      <c r="W22" s="21"/>
      <c r="X22" s="215"/>
      <c r="Y22" s="271"/>
      <c r="Z22" s="21"/>
      <c r="AA22" s="21"/>
      <c r="AB22" s="215"/>
      <c r="AC22" s="271"/>
      <c r="AD22" s="20"/>
      <c r="AE22" s="85"/>
      <c r="AF22" s="178"/>
      <c r="AG22" s="22"/>
      <c r="AH22" s="56"/>
    </row>
    <row r="23" spans="1:34" ht="16.5" customHeight="1">
      <c r="A23" s="179"/>
      <c r="B23" s="241"/>
      <c r="C23" s="243"/>
      <c r="D23" s="20"/>
      <c r="E23" s="170"/>
      <c r="F23" s="242"/>
      <c r="G23" s="20"/>
      <c r="H23" s="170"/>
      <c r="I23" s="274">
        <f t="shared" si="0"/>
      </c>
      <c r="J23" s="246"/>
      <c r="K23" s="250"/>
      <c r="L23" s="248"/>
      <c r="M23" s="181">
        <f t="shared" si="1"/>
      </c>
      <c r="N23" s="72"/>
      <c r="O23" s="182">
        <f t="shared" si="2"/>
      </c>
      <c r="P23" s="215"/>
      <c r="Q23" s="271"/>
      <c r="R23" s="21"/>
      <c r="S23" s="21"/>
      <c r="T23" s="215"/>
      <c r="U23" s="271"/>
      <c r="V23" s="21"/>
      <c r="W23" s="21"/>
      <c r="X23" s="215"/>
      <c r="Y23" s="271"/>
      <c r="Z23" s="21"/>
      <c r="AA23" s="21"/>
      <c r="AB23" s="215"/>
      <c r="AC23" s="271"/>
      <c r="AD23" s="20"/>
      <c r="AE23" s="85"/>
      <c r="AF23" s="178"/>
      <c r="AH23" s="56"/>
    </row>
    <row r="24" spans="1:34" ht="16.5" customHeight="1">
      <c r="A24" s="238"/>
      <c r="B24" s="241"/>
      <c r="C24" s="243"/>
      <c r="D24" s="244"/>
      <c r="E24" s="170"/>
      <c r="F24" s="242"/>
      <c r="G24" s="20"/>
      <c r="H24" s="170"/>
      <c r="I24" s="274">
        <f t="shared" si="0"/>
      </c>
      <c r="J24" s="246"/>
      <c r="K24" s="250"/>
      <c r="L24" s="248"/>
      <c r="M24" s="181">
        <f t="shared" si="1"/>
      </c>
      <c r="N24" s="72"/>
      <c r="O24" s="182">
        <f t="shared" si="2"/>
      </c>
      <c r="P24" s="215"/>
      <c r="Q24" s="271"/>
      <c r="R24" s="21"/>
      <c r="S24" s="21"/>
      <c r="T24" s="215"/>
      <c r="U24" s="271"/>
      <c r="V24" s="21"/>
      <c r="W24" s="21"/>
      <c r="X24" s="215"/>
      <c r="Y24" s="271"/>
      <c r="Z24" s="21"/>
      <c r="AA24" s="21"/>
      <c r="AB24" s="215"/>
      <c r="AC24" s="271"/>
      <c r="AD24" s="20"/>
      <c r="AE24" s="85"/>
      <c r="AF24" s="125"/>
      <c r="AH24" s="56"/>
    </row>
    <row r="25" spans="1:34" ht="16.5" customHeight="1">
      <c r="A25" s="238"/>
      <c r="B25" s="241"/>
      <c r="C25" s="243"/>
      <c r="D25" s="244"/>
      <c r="E25" s="170"/>
      <c r="F25" s="242"/>
      <c r="G25" s="20"/>
      <c r="H25" s="170"/>
      <c r="I25" s="274">
        <f t="shared" si="0"/>
      </c>
      <c r="J25" s="246"/>
      <c r="K25" s="250"/>
      <c r="L25" s="248"/>
      <c r="M25" s="181">
        <f t="shared" si="1"/>
      </c>
      <c r="N25" s="72"/>
      <c r="O25" s="182">
        <f t="shared" si="2"/>
      </c>
      <c r="P25" s="215"/>
      <c r="Q25" s="271"/>
      <c r="R25" s="21"/>
      <c r="S25" s="21"/>
      <c r="T25" s="215"/>
      <c r="U25" s="271"/>
      <c r="V25" s="21"/>
      <c r="W25" s="21"/>
      <c r="X25" s="215"/>
      <c r="Y25" s="271"/>
      <c r="Z25" s="21"/>
      <c r="AA25" s="21"/>
      <c r="AB25" s="215"/>
      <c r="AC25" s="271"/>
      <c r="AD25" s="20"/>
      <c r="AE25" s="85"/>
      <c r="AF25" s="178"/>
      <c r="AH25" s="56"/>
    </row>
    <row r="26" spans="1:34" ht="16.5" customHeight="1">
      <c r="A26" s="179"/>
      <c r="B26" s="241"/>
      <c r="C26" s="243"/>
      <c r="D26" s="244"/>
      <c r="E26" s="170"/>
      <c r="F26" s="242"/>
      <c r="G26" s="20"/>
      <c r="H26" s="170"/>
      <c r="I26" s="274">
        <f t="shared" si="0"/>
      </c>
      <c r="J26" s="246"/>
      <c r="K26" s="250"/>
      <c r="L26" s="248"/>
      <c r="M26" s="181">
        <f t="shared" si="1"/>
      </c>
      <c r="N26" s="72"/>
      <c r="O26" s="182">
        <f t="shared" si="2"/>
      </c>
      <c r="P26" s="215"/>
      <c r="Q26" s="271"/>
      <c r="R26" s="21"/>
      <c r="S26" s="21"/>
      <c r="T26" s="215"/>
      <c r="U26" s="271"/>
      <c r="V26" s="21"/>
      <c r="W26" s="21"/>
      <c r="X26" s="215"/>
      <c r="Y26" s="271"/>
      <c r="Z26" s="21"/>
      <c r="AA26" s="21"/>
      <c r="AB26" s="215"/>
      <c r="AC26" s="271"/>
      <c r="AD26" s="20"/>
      <c r="AE26" s="85"/>
      <c r="AF26" s="178"/>
      <c r="AH26" s="56"/>
    </row>
    <row r="27" spans="1:34" ht="16.5" customHeight="1">
      <c r="A27" s="238"/>
      <c r="B27" s="241"/>
      <c r="C27" s="243"/>
      <c r="D27" s="244"/>
      <c r="E27" s="170"/>
      <c r="F27" s="242"/>
      <c r="G27" s="20"/>
      <c r="H27" s="170"/>
      <c r="I27" s="274">
        <f t="shared" si="0"/>
      </c>
      <c r="J27" s="246"/>
      <c r="K27" s="250"/>
      <c r="L27" s="248"/>
      <c r="M27" s="181">
        <f t="shared" si="1"/>
      </c>
      <c r="N27" s="72"/>
      <c r="O27" s="182">
        <f t="shared" si="2"/>
      </c>
      <c r="P27" s="215"/>
      <c r="Q27" s="271"/>
      <c r="R27" s="21"/>
      <c r="S27" s="21"/>
      <c r="T27" s="215"/>
      <c r="U27" s="271"/>
      <c r="V27" s="21"/>
      <c r="W27" s="21"/>
      <c r="X27" s="215"/>
      <c r="Y27" s="271"/>
      <c r="Z27" s="21"/>
      <c r="AA27" s="21"/>
      <c r="AB27" s="215"/>
      <c r="AC27" s="271"/>
      <c r="AD27" s="20"/>
      <c r="AE27" s="85"/>
      <c r="AF27" s="125"/>
      <c r="AH27" s="56"/>
    </row>
    <row r="28" spans="1:34" ht="16.5" customHeight="1">
      <c r="A28" s="179"/>
      <c r="B28" s="241"/>
      <c r="C28" s="243"/>
      <c r="D28" s="244"/>
      <c r="E28" s="170"/>
      <c r="F28" s="242"/>
      <c r="G28" s="20"/>
      <c r="H28" s="170"/>
      <c r="I28" s="274">
        <f t="shared" si="0"/>
      </c>
      <c r="J28" s="246"/>
      <c r="K28" s="250"/>
      <c r="L28" s="248"/>
      <c r="M28" s="181">
        <f t="shared" si="1"/>
      </c>
      <c r="N28" s="72"/>
      <c r="O28" s="182">
        <f t="shared" si="2"/>
      </c>
      <c r="P28" s="215"/>
      <c r="Q28" s="271"/>
      <c r="R28" s="21"/>
      <c r="S28" s="21"/>
      <c r="T28" s="215"/>
      <c r="U28" s="271"/>
      <c r="V28" s="21"/>
      <c r="W28" s="21"/>
      <c r="X28" s="215"/>
      <c r="Y28" s="271"/>
      <c r="Z28" s="21"/>
      <c r="AA28" s="21"/>
      <c r="AB28" s="215"/>
      <c r="AC28" s="271"/>
      <c r="AD28" s="20"/>
      <c r="AE28" s="85"/>
      <c r="AF28" s="123"/>
      <c r="AG28" s="56"/>
      <c r="AH28" s="56"/>
    </row>
    <row r="29" spans="1:34" ht="16.5" customHeight="1">
      <c r="A29" s="179"/>
      <c r="B29" s="241"/>
      <c r="C29" s="243"/>
      <c r="D29" s="244"/>
      <c r="E29" s="170"/>
      <c r="F29" s="242"/>
      <c r="G29" s="20"/>
      <c r="H29" s="170"/>
      <c r="I29" s="274">
        <f t="shared" si="0"/>
      </c>
      <c r="J29" s="246"/>
      <c r="K29" s="250"/>
      <c r="L29" s="248"/>
      <c r="M29" s="181">
        <f t="shared" si="1"/>
      </c>
      <c r="N29" s="72"/>
      <c r="O29" s="182">
        <f t="shared" si="2"/>
      </c>
      <c r="P29" s="215"/>
      <c r="Q29" s="271"/>
      <c r="R29" s="21"/>
      <c r="S29" s="21"/>
      <c r="T29" s="215"/>
      <c r="U29" s="271"/>
      <c r="V29" s="21"/>
      <c r="W29" s="21"/>
      <c r="X29" s="215"/>
      <c r="Y29" s="271"/>
      <c r="Z29" s="21"/>
      <c r="AA29" s="21"/>
      <c r="AB29" s="215"/>
      <c r="AC29" s="271"/>
      <c r="AD29" s="20"/>
      <c r="AE29" s="85"/>
      <c r="AF29" s="178"/>
      <c r="AG29" s="56"/>
      <c r="AH29" s="56"/>
    </row>
    <row r="30" spans="1:34" ht="16.5" customHeight="1">
      <c r="A30" s="179"/>
      <c r="B30" s="241"/>
      <c r="C30" s="243"/>
      <c r="D30" s="244"/>
      <c r="E30" s="170"/>
      <c r="F30" s="242"/>
      <c r="G30" s="20"/>
      <c r="H30" s="170"/>
      <c r="I30" s="274">
        <f t="shared" si="0"/>
      </c>
      <c r="J30" s="246"/>
      <c r="K30" s="250"/>
      <c r="L30" s="248"/>
      <c r="M30" s="181">
        <f t="shared" si="1"/>
      </c>
      <c r="N30" s="72"/>
      <c r="O30" s="182">
        <f t="shared" si="2"/>
      </c>
      <c r="P30" s="215"/>
      <c r="Q30" s="271"/>
      <c r="R30" s="20"/>
      <c r="S30" s="21"/>
      <c r="T30" s="215"/>
      <c r="U30" s="271"/>
      <c r="V30" s="21"/>
      <c r="W30" s="21"/>
      <c r="X30" s="215"/>
      <c r="Y30" s="271"/>
      <c r="Z30" s="21"/>
      <c r="AA30" s="21"/>
      <c r="AB30" s="215"/>
      <c r="AC30" s="271"/>
      <c r="AD30" s="20"/>
      <c r="AE30" s="85"/>
      <c r="AF30" s="178"/>
      <c r="AG30" s="56"/>
      <c r="AH30" s="56"/>
    </row>
    <row r="31" spans="1:34" ht="16.5" customHeight="1">
      <c r="A31" s="179"/>
      <c r="B31" s="241"/>
      <c r="C31" s="243"/>
      <c r="D31" s="244"/>
      <c r="E31" s="170"/>
      <c r="F31" s="242"/>
      <c r="G31" s="20"/>
      <c r="H31" s="170"/>
      <c r="I31" s="274">
        <f t="shared" si="0"/>
      </c>
      <c r="J31" s="246"/>
      <c r="K31" s="250"/>
      <c r="L31" s="248"/>
      <c r="M31" s="181">
        <f t="shared" si="1"/>
      </c>
      <c r="N31" s="72"/>
      <c r="O31" s="182">
        <f t="shared" si="2"/>
      </c>
      <c r="P31" s="215"/>
      <c r="Q31" s="271"/>
      <c r="R31" s="21"/>
      <c r="S31" s="21"/>
      <c r="T31" s="215"/>
      <c r="U31" s="271"/>
      <c r="V31" s="21"/>
      <c r="W31" s="21"/>
      <c r="X31" s="215"/>
      <c r="Y31" s="271"/>
      <c r="Z31" s="21"/>
      <c r="AA31" s="21"/>
      <c r="AB31" s="215"/>
      <c r="AC31" s="271"/>
      <c r="AD31" s="20"/>
      <c r="AE31" s="85"/>
      <c r="AF31" s="178"/>
      <c r="AH31" s="56"/>
    </row>
    <row r="32" spans="1:32" ht="16.5" customHeight="1">
      <c r="A32" s="238"/>
      <c r="B32" s="241"/>
      <c r="C32" s="243"/>
      <c r="D32" s="244"/>
      <c r="E32" s="170"/>
      <c r="F32" s="242"/>
      <c r="G32" s="20"/>
      <c r="H32" s="170"/>
      <c r="I32" s="274">
        <f t="shared" si="0"/>
      </c>
      <c r="J32" s="246"/>
      <c r="K32" s="250"/>
      <c r="L32" s="248"/>
      <c r="M32" s="181">
        <f t="shared" si="1"/>
      </c>
      <c r="N32" s="72"/>
      <c r="O32" s="182">
        <f t="shared" si="2"/>
      </c>
      <c r="P32" s="215"/>
      <c r="Q32" s="271"/>
      <c r="R32" s="21"/>
      <c r="S32" s="21"/>
      <c r="T32" s="215"/>
      <c r="U32" s="271"/>
      <c r="V32" s="21"/>
      <c r="W32" s="21"/>
      <c r="X32" s="215"/>
      <c r="Y32" s="271"/>
      <c r="Z32" s="21"/>
      <c r="AA32" s="21"/>
      <c r="AB32" s="215"/>
      <c r="AC32" s="271"/>
      <c r="AD32" s="20"/>
      <c r="AE32" s="86"/>
      <c r="AF32" s="124"/>
    </row>
    <row r="33" spans="1:32" ht="16.5" customHeight="1">
      <c r="A33" s="238"/>
      <c r="B33" s="241"/>
      <c r="C33" s="243"/>
      <c r="D33" s="244"/>
      <c r="E33" s="170"/>
      <c r="F33" s="242"/>
      <c r="G33" s="20"/>
      <c r="H33" s="170"/>
      <c r="I33" s="274">
        <f t="shared" si="0"/>
      </c>
      <c r="J33" s="246"/>
      <c r="K33" s="250"/>
      <c r="L33" s="248"/>
      <c r="M33" s="181">
        <f t="shared" si="1"/>
      </c>
      <c r="N33" s="72"/>
      <c r="O33" s="182">
        <f t="shared" si="2"/>
      </c>
      <c r="P33" s="215"/>
      <c r="Q33" s="271"/>
      <c r="R33" s="21"/>
      <c r="S33" s="21"/>
      <c r="T33" s="215"/>
      <c r="U33" s="271"/>
      <c r="V33" s="21"/>
      <c r="W33" s="21"/>
      <c r="X33" s="215"/>
      <c r="Y33" s="271"/>
      <c r="Z33" s="21"/>
      <c r="AA33" s="21"/>
      <c r="AB33" s="215"/>
      <c r="AC33" s="271"/>
      <c r="AD33" s="20"/>
      <c r="AE33" s="86"/>
      <c r="AF33" s="124"/>
    </row>
    <row r="34" spans="1:32" ht="16.5" customHeight="1">
      <c r="A34" s="238"/>
      <c r="B34" s="241"/>
      <c r="C34" s="243"/>
      <c r="D34" s="244"/>
      <c r="E34" s="170"/>
      <c r="F34" s="242"/>
      <c r="G34" s="20"/>
      <c r="H34" s="170"/>
      <c r="I34" s="274">
        <f t="shared" si="0"/>
      </c>
      <c r="J34" s="246"/>
      <c r="K34" s="250"/>
      <c r="L34" s="248"/>
      <c r="M34" s="181">
        <f t="shared" si="1"/>
      </c>
      <c r="N34" s="72"/>
      <c r="O34" s="182">
        <f t="shared" si="2"/>
      </c>
      <c r="P34" s="215"/>
      <c r="Q34" s="271"/>
      <c r="R34" s="21"/>
      <c r="S34" s="21"/>
      <c r="T34" s="215"/>
      <c r="U34" s="271"/>
      <c r="V34" s="21"/>
      <c r="W34" s="21"/>
      <c r="X34" s="215"/>
      <c r="Y34" s="271"/>
      <c r="Z34" s="21"/>
      <c r="AA34" s="21"/>
      <c r="AB34" s="215"/>
      <c r="AC34" s="271"/>
      <c r="AD34" s="20"/>
      <c r="AE34" s="86"/>
      <c r="AF34" s="124"/>
    </row>
    <row r="35" spans="1:32" ht="16.5" customHeight="1">
      <c r="A35" s="180"/>
      <c r="B35" s="241"/>
      <c r="C35" s="243"/>
      <c r="D35" s="244"/>
      <c r="E35" s="170"/>
      <c r="F35" s="242"/>
      <c r="G35" s="20"/>
      <c r="H35" s="170"/>
      <c r="I35" s="274">
        <f t="shared" si="0"/>
      </c>
      <c r="J35" s="246"/>
      <c r="K35" s="250"/>
      <c r="L35" s="248"/>
      <c r="M35" s="181">
        <f t="shared" si="1"/>
      </c>
      <c r="N35" s="72"/>
      <c r="O35" s="182">
        <f t="shared" si="2"/>
      </c>
      <c r="P35" s="215"/>
      <c r="Q35" s="271"/>
      <c r="R35" s="21"/>
      <c r="S35" s="21"/>
      <c r="T35" s="215"/>
      <c r="U35" s="271"/>
      <c r="V35" s="21"/>
      <c r="W35" s="21"/>
      <c r="X35" s="215"/>
      <c r="Y35" s="271"/>
      <c r="Z35" s="21"/>
      <c r="AA35" s="21"/>
      <c r="AB35" s="215"/>
      <c r="AC35" s="271"/>
      <c r="AD35" s="20"/>
      <c r="AE35" s="86"/>
      <c r="AF35" s="123"/>
    </row>
    <row r="36" spans="1:52" ht="16.5" customHeight="1">
      <c r="A36" s="180"/>
      <c r="B36" s="241"/>
      <c r="C36" s="243"/>
      <c r="D36" s="244"/>
      <c r="E36" s="170"/>
      <c r="F36" s="242"/>
      <c r="G36" s="20"/>
      <c r="H36" s="170"/>
      <c r="I36" s="274">
        <f t="shared" si="0"/>
      </c>
      <c r="J36" s="246"/>
      <c r="K36" s="250"/>
      <c r="L36" s="248"/>
      <c r="M36" s="181">
        <f t="shared" si="1"/>
      </c>
      <c r="N36" s="72"/>
      <c r="O36" s="182">
        <f t="shared" si="2"/>
      </c>
      <c r="P36" s="215"/>
      <c r="Q36" s="271"/>
      <c r="R36" s="21"/>
      <c r="S36" s="21"/>
      <c r="T36" s="215"/>
      <c r="U36" s="271"/>
      <c r="V36" s="21"/>
      <c r="W36" s="21"/>
      <c r="X36" s="215"/>
      <c r="Y36" s="271"/>
      <c r="Z36" s="21"/>
      <c r="AA36" s="21"/>
      <c r="AB36" s="215"/>
      <c r="AC36" s="271"/>
      <c r="AD36" s="20"/>
      <c r="AE36" s="86"/>
      <c r="AF36" s="12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</row>
    <row r="37" spans="1:32" ht="16.5" customHeight="1">
      <c r="A37" s="180"/>
      <c r="B37" s="241"/>
      <c r="C37" s="243"/>
      <c r="D37" s="244"/>
      <c r="E37" s="170"/>
      <c r="F37" s="242"/>
      <c r="G37" s="20"/>
      <c r="H37" s="170"/>
      <c r="I37" s="274">
        <f t="shared" si="0"/>
      </c>
      <c r="J37" s="246"/>
      <c r="K37" s="250"/>
      <c r="L37" s="248"/>
      <c r="M37" s="181">
        <f t="shared" si="1"/>
      </c>
      <c r="N37" s="72"/>
      <c r="O37" s="182">
        <f t="shared" si="2"/>
      </c>
      <c r="P37" s="215"/>
      <c r="Q37" s="271"/>
      <c r="R37" s="21"/>
      <c r="S37" s="21"/>
      <c r="T37" s="215"/>
      <c r="U37" s="271"/>
      <c r="V37" s="21"/>
      <c r="W37" s="21"/>
      <c r="X37" s="215"/>
      <c r="Y37" s="271"/>
      <c r="Z37" s="21"/>
      <c r="AA37" s="21"/>
      <c r="AB37" s="215"/>
      <c r="AC37" s="271"/>
      <c r="AD37" s="20"/>
      <c r="AE37" s="86"/>
      <c r="AF37" s="124"/>
    </row>
    <row r="38" spans="1:32" ht="16.5" customHeight="1">
      <c r="A38" s="237"/>
      <c r="B38" s="241"/>
      <c r="C38" s="243"/>
      <c r="D38" s="244"/>
      <c r="E38" s="170"/>
      <c r="F38" s="242"/>
      <c r="G38" s="20"/>
      <c r="H38" s="170"/>
      <c r="I38" s="274">
        <f t="shared" si="0"/>
      </c>
      <c r="J38" s="246"/>
      <c r="K38" s="250"/>
      <c r="L38" s="248"/>
      <c r="M38" s="181">
        <f t="shared" si="1"/>
      </c>
      <c r="N38" s="72"/>
      <c r="O38" s="182">
        <f t="shared" si="2"/>
      </c>
      <c r="P38" s="215"/>
      <c r="Q38" s="271"/>
      <c r="R38" s="21"/>
      <c r="S38" s="21"/>
      <c r="T38" s="215"/>
      <c r="U38" s="271"/>
      <c r="V38" s="21"/>
      <c r="W38" s="21"/>
      <c r="X38" s="215"/>
      <c r="Y38" s="271"/>
      <c r="Z38" s="21"/>
      <c r="AA38" s="21"/>
      <c r="AB38" s="215"/>
      <c r="AC38" s="271"/>
      <c r="AD38" s="20"/>
      <c r="AE38" s="86"/>
      <c r="AF38" s="124"/>
    </row>
    <row r="39" spans="1:32" ht="16.5" customHeight="1">
      <c r="A39" s="179"/>
      <c r="B39" s="241"/>
      <c r="C39" s="243"/>
      <c r="D39" s="244"/>
      <c r="E39" s="170"/>
      <c r="F39" s="242"/>
      <c r="G39" s="20"/>
      <c r="H39" s="170"/>
      <c r="I39" s="274">
        <f t="shared" si="0"/>
      </c>
      <c r="J39" s="246"/>
      <c r="K39" s="250"/>
      <c r="L39" s="248"/>
      <c r="M39" s="181">
        <f t="shared" si="1"/>
      </c>
      <c r="N39" s="72"/>
      <c r="O39" s="182">
        <f t="shared" si="2"/>
      </c>
      <c r="P39" s="215"/>
      <c r="Q39" s="287"/>
      <c r="R39" s="21"/>
      <c r="S39" s="21"/>
      <c r="T39" s="215"/>
      <c r="U39" s="271"/>
      <c r="V39" s="21"/>
      <c r="W39" s="21"/>
      <c r="X39" s="215"/>
      <c r="Y39" s="271"/>
      <c r="Z39" s="21"/>
      <c r="AA39" s="21"/>
      <c r="AB39" s="215"/>
      <c r="AC39" s="271"/>
      <c r="AD39" s="20"/>
      <c r="AE39" s="85"/>
      <c r="AF39" s="123"/>
    </row>
    <row r="40" spans="1:32" ht="16.5" customHeight="1">
      <c r="A40" s="179"/>
      <c r="B40" s="241"/>
      <c r="C40" s="243"/>
      <c r="D40" s="244"/>
      <c r="E40" s="170"/>
      <c r="F40" s="242"/>
      <c r="G40" s="20"/>
      <c r="H40" s="170"/>
      <c r="I40" s="274">
        <f t="shared" si="0"/>
      </c>
      <c r="J40" s="246"/>
      <c r="K40" s="250"/>
      <c r="L40" s="248"/>
      <c r="M40" s="181">
        <f t="shared" si="1"/>
      </c>
      <c r="N40" s="72"/>
      <c r="O40" s="182">
        <f t="shared" si="2"/>
      </c>
      <c r="P40" s="215"/>
      <c r="Q40" s="271"/>
      <c r="R40" s="21"/>
      <c r="S40" s="21"/>
      <c r="T40" s="215"/>
      <c r="U40" s="271"/>
      <c r="V40" s="21"/>
      <c r="W40" s="21"/>
      <c r="X40" s="215"/>
      <c r="Y40" s="271"/>
      <c r="Z40" s="21"/>
      <c r="AA40" s="21"/>
      <c r="AB40" s="215"/>
      <c r="AC40" s="271"/>
      <c r="AD40" s="20"/>
      <c r="AE40" s="85"/>
      <c r="AF40" s="123"/>
    </row>
    <row r="41" spans="1:32" ht="16.5" customHeight="1">
      <c r="A41" s="238"/>
      <c r="B41" s="241"/>
      <c r="C41" s="243"/>
      <c r="D41" s="244"/>
      <c r="E41" s="170"/>
      <c r="F41" s="242"/>
      <c r="G41" s="20"/>
      <c r="H41" s="170"/>
      <c r="I41" s="274">
        <f t="shared" si="0"/>
      </c>
      <c r="J41" s="246"/>
      <c r="K41" s="250"/>
      <c r="L41" s="248"/>
      <c r="M41" s="181">
        <f t="shared" si="1"/>
      </c>
      <c r="N41" s="72"/>
      <c r="O41" s="182">
        <f t="shared" si="2"/>
      </c>
      <c r="P41" s="215"/>
      <c r="Q41" s="271"/>
      <c r="R41" s="21"/>
      <c r="S41" s="21"/>
      <c r="T41" s="215"/>
      <c r="U41" s="271"/>
      <c r="V41" s="21"/>
      <c r="W41" s="21"/>
      <c r="X41" s="215"/>
      <c r="Y41" s="271"/>
      <c r="Z41" s="21"/>
      <c r="AA41" s="21"/>
      <c r="AB41" s="215"/>
      <c r="AC41" s="271"/>
      <c r="AD41" s="20"/>
      <c r="AE41" s="85"/>
      <c r="AF41" s="123"/>
    </row>
    <row r="42" spans="1:32" ht="16.5" customHeight="1">
      <c r="A42" s="238"/>
      <c r="B42" s="241"/>
      <c r="C42" s="243"/>
      <c r="D42" s="244"/>
      <c r="E42" s="170"/>
      <c r="F42" s="242"/>
      <c r="G42" s="20"/>
      <c r="H42" s="170"/>
      <c r="I42" s="274">
        <f t="shared" si="0"/>
      </c>
      <c r="J42" s="246"/>
      <c r="K42" s="250"/>
      <c r="L42" s="248"/>
      <c r="M42" s="181">
        <f t="shared" si="1"/>
      </c>
      <c r="N42" s="72"/>
      <c r="O42" s="182">
        <f t="shared" si="2"/>
      </c>
      <c r="P42" s="215"/>
      <c r="Q42" s="271"/>
      <c r="R42" s="21"/>
      <c r="S42" s="21"/>
      <c r="T42" s="215"/>
      <c r="U42" s="271"/>
      <c r="V42" s="21"/>
      <c r="W42" s="21"/>
      <c r="X42" s="215"/>
      <c r="Y42" s="271"/>
      <c r="Z42" s="21"/>
      <c r="AA42" s="21"/>
      <c r="AB42" s="215"/>
      <c r="AC42" s="271"/>
      <c r="AD42" s="20"/>
      <c r="AE42" s="85"/>
      <c r="AF42" s="123"/>
    </row>
    <row r="43" spans="1:37" ht="16.5" customHeight="1">
      <c r="A43" s="180"/>
      <c r="B43" s="241"/>
      <c r="C43" s="243"/>
      <c r="D43" s="244"/>
      <c r="E43" s="170"/>
      <c r="F43" s="242"/>
      <c r="G43" s="20"/>
      <c r="H43" s="170"/>
      <c r="I43" s="274">
        <f aca="true" t="shared" si="3" ref="I43:I65">IF(G43&gt;"",MID(G43,7,2)/MID(G43,4,2),"")</f>
      </c>
      <c r="J43" s="246"/>
      <c r="K43" s="250"/>
      <c r="L43" s="248"/>
      <c r="M43" s="181">
        <f aca="true" t="shared" si="4" ref="M43:M74">IF(L43="","",L43+$E$5)</f>
      </c>
      <c r="N43" s="72"/>
      <c r="O43" s="182">
        <f aca="true" t="shared" si="5" ref="O43:O74">IF(N43&gt;1,COUNTIF(P43:AB43,"B")+COUNTIF(P43:AB43,"E")+COUNTIF(P43:AB43,"BT")+COUNTIF(P43:AB43,"ET")+COUNTIF(P43:AB43,"BV")+COUNTIF(P43:AB43,"EV"),"")</f>
      </c>
      <c r="P43" s="215"/>
      <c r="Q43" s="271"/>
      <c r="R43" s="21"/>
      <c r="S43" s="21"/>
      <c r="T43" s="215"/>
      <c r="U43" s="271"/>
      <c r="V43" s="21"/>
      <c r="W43" s="21"/>
      <c r="X43" s="215"/>
      <c r="Y43" s="271"/>
      <c r="Z43" s="21"/>
      <c r="AA43" s="21"/>
      <c r="AB43" s="215"/>
      <c r="AC43" s="271"/>
      <c r="AD43" s="20"/>
      <c r="AE43" s="85"/>
      <c r="AF43" s="123"/>
      <c r="AK43" s="84"/>
    </row>
    <row r="44" spans="1:32" ht="16.5" customHeight="1">
      <c r="A44" s="237"/>
      <c r="B44" s="241"/>
      <c r="C44" s="243"/>
      <c r="D44" s="244"/>
      <c r="E44" s="170"/>
      <c r="F44" s="242"/>
      <c r="G44" s="20"/>
      <c r="H44" s="170"/>
      <c r="I44" s="274">
        <f t="shared" si="3"/>
      </c>
      <c r="J44" s="246"/>
      <c r="K44" s="250"/>
      <c r="L44" s="248"/>
      <c r="M44" s="181">
        <f t="shared" si="4"/>
      </c>
      <c r="N44" s="72"/>
      <c r="O44" s="182">
        <f t="shared" si="5"/>
      </c>
      <c r="P44" s="215"/>
      <c r="Q44" s="271"/>
      <c r="R44" s="21"/>
      <c r="S44" s="21"/>
      <c r="T44" s="215"/>
      <c r="U44" s="271"/>
      <c r="V44" s="21"/>
      <c r="W44" s="21"/>
      <c r="X44" s="215"/>
      <c r="Y44" s="271"/>
      <c r="Z44" s="21"/>
      <c r="AA44" s="21"/>
      <c r="AB44" s="215"/>
      <c r="AC44" s="271"/>
      <c r="AD44" s="20"/>
      <c r="AE44" s="85"/>
      <c r="AF44" s="124"/>
    </row>
    <row r="45" spans="1:37" ht="16.5" customHeight="1">
      <c r="A45" s="180"/>
      <c r="B45" s="241"/>
      <c r="C45" s="243"/>
      <c r="D45" s="244"/>
      <c r="E45" s="170"/>
      <c r="F45" s="242"/>
      <c r="G45" s="20"/>
      <c r="H45" s="170"/>
      <c r="I45" s="274">
        <f t="shared" si="3"/>
      </c>
      <c r="J45" s="246"/>
      <c r="K45" s="250"/>
      <c r="L45" s="248"/>
      <c r="M45" s="181">
        <f t="shared" si="4"/>
      </c>
      <c r="N45" s="72"/>
      <c r="O45" s="182">
        <f t="shared" si="5"/>
      </c>
      <c r="P45" s="215"/>
      <c r="Q45" s="271"/>
      <c r="R45" s="21"/>
      <c r="S45" s="21"/>
      <c r="T45" s="215"/>
      <c r="U45" s="271"/>
      <c r="V45" s="21"/>
      <c r="W45" s="21"/>
      <c r="X45" s="215"/>
      <c r="Y45" s="271"/>
      <c r="Z45" s="21"/>
      <c r="AA45" s="21"/>
      <c r="AB45" s="215"/>
      <c r="AC45" s="271"/>
      <c r="AD45" s="20"/>
      <c r="AE45" s="85"/>
      <c r="AF45" s="125"/>
      <c r="AK45" s="84"/>
    </row>
    <row r="46" spans="1:32" ht="16.5" customHeight="1">
      <c r="A46" s="180"/>
      <c r="B46" s="241"/>
      <c r="C46" s="243"/>
      <c r="D46" s="244"/>
      <c r="E46" s="170"/>
      <c r="F46" s="242"/>
      <c r="G46" s="20"/>
      <c r="H46" s="170"/>
      <c r="I46" s="274">
        <f t="shared" si="3"/>
      </c>
      <c r="J46" s="246"/>
      <c r="K46" s="250"/>
      <c r="L46" s="248"/>
      <c r="M46" s="181">
        <f t="shared" si="4"/>
      </c>
      <c r="N46" s="72"/>
      <c r="O46" s="182">
        <f t="shared" si="5"/>
      </c>
      <c r="P46" s="215"/>
      <c r="Q46" s="271"/>
      <c r="R46" s="21"/>
      <c r="S46" s="21"/>
      <c r="T46" s="215"/>
      <c r="U46" s="271"/>
      <c r="V46" s="21"/>
      <c r="W46" s="21"/>
      <c r="X46" s="215"/>
      <c r="Y46" s="271"/>
      <c r="Z46" s="21"/>
      <c r="AA46" s="21"/>
      <c r="AB46" s="215"/>
      <c r="AC46" s="271"/>
      <c r="AD46" s="20"/>
      <c r="AE46" s="85"/>
      <c r="AF46" s="123"/>
    </row>
    <row r="47" spans="1:32" ht="16.5" customHeight="1">
      <c r="A47" s="180"/>
      <c r="B47" s="241"/>
      <c r="C47" s="243"/>
      <c r="D47" s="244"/>
      <c r="E47" s="170"/>
      <c r="F47" s="242"/>
      <c r="G47" s="20"/>
      <c r="H47" s="170"/>
      <c r="I47" s="274">
        <f t="shared" si="3"/>
      </c>
      <c r="J47" s="246"/>
      <c r="K47" s="250"/>
      <c r="L47" s="248"/>
      <c r="M47" s="181">
        <f t="shared" si="4"/>
      </c>
      <c r="N47" s="72"/>
      <c r="O47" s="182">
        <f t="shared" si="5"/>
      </c>
      <c r="P47" s="215"/>
      <c r="Q47" s="271"/>
      <c r="R47" s="21"/>
      <c r="S47" s="21"/>
      <c r="T47" s="215"/>
      <c r="U47" s="271"/>
      <c r="V47" s="21"/>
      <c r="W47" s="21"/>
      <c r="X47" s="215"/>
      <c r="Y47" s="271"/>
      <c r="Z47" s="21"/>
      <c r="AA47" s="21"/>
      <c r="AB47" s="215"/>
      <c r="AC47" s="271"/>
      <c r="AD47" s="20"/>
      <c r="AE47" s="85"/>
      <c r="AF47" s="123"/>
    </row>
    <row r="48" spans="1:32" ht="16.5" customHeight="1">
      <c r="A48" s="180"/>
      <c r="B48" s="241"/>
      <c r="C48" s="243"/>
      <c r="D48" s="244"/>
      <c r="E48" s="170"/>
      <c r="F48" s="242"/>
      <c r="G48" s="20"/>
      <c r="H48" s="170"/>
      <c r="I48" s="274">
        <f t="shared" si="3"/>
      </c>
      <c r="J48" s="246"/>
      <c r="K48" s="250"/>
      <c r="L48" s="248"/>
      <c r="M48" s="181">
        <f t="shared" si="4"/>
      </c>
      <c r="N48" s="72"/>
      <c r="O48" s="182">
        <f t="shared" si="5"/>
      </c>
      <c r="P48" s="215"/>
      <c r="Q48" s="271"/>
      <c r="R48" s="21"/>
      <c r="S48" s="21"/>
      <c r="T48" s="215"/>
      <c r="U48" s="271"/>
      <c r="V48" s="21"/>
      <c r="W48" s="21"/>
      <c r="X48" s="215"/>
      <c r="Y48" s="271"/>
      <c r="Z48" s="21"/>
      <c r="AA48" s="21"/>
      <c r="AB48" s="215"/>
      <c r="AC48" s="271"/>
      <c r="AD48" s="20"/>
      <c r="AE48" s="85"/>
      <c r="AF48" s="123"/>
    </row>
    <row r="49" spans="1:32" ht="16.5" customHeight="1">
      <c r="A49" s="180"/>
      <c r="B49" s="241"/>
      <c r="C49" s="243"/>
      <c r="D49" s="244"/>
      <c r="E49" s="170"/>
      <c r="F49" s="242"/>
      <c r="G49" s="20"/>
      <c r="H49" s="170"/>
      <c r="I49" s="274">
        <f t="shared" si="3"/>
      </c>
      <c r="J49" s="246"/>
      <c r="K49" s="250"/>
      <c r="L49" s="248"/>
      <c r="M49" s="181">
        <f t="shared" si="4"/>
      </c>
      <c r="N49" s="72"/>
      <c r="O49" s="182">
        <f t="shared" si="5"/>
      </c>
      <c r="P49" s="215"/>
      <c r="Q49" s="271"/>
      <c r="R49" s="21"/>
      <c r="S49" s="21"/>
      <c r="T49" s="215"/>
      <c r="U49" s="271"/>
      <c r="V49" s="21"/>
      <c r="W49" s="21"/>
      <c r="X49" s="215"/>
      <c r="Y49" s="271"/>
      <c r="Z49" s="21"/>
      <c r="AA49" s="21"/>
      <c r="AB49" s="215"/>
      <c r="AC49" s="271"/>
      <c r="AD49" s="20"/>
      <c r="AE49" s="85"/>
      <c r="AF49" s="123"/>
    </row>
    <row r="50" spans="1:32" ht="16.5" customHeight="1">
      <c r="A50" s="180"/>
      <c r="B50" s="241"/>
      <c r="C50" s="243"/>
      <c r="D50" s="244"/>
      <c r="E50" s="171"/>
      <c r="F50" s="242"/>
      <c r="G50" s="20"/>
      <c r="H50" s="170"/>
      <c r="I50" s="274">
        <f t="shared" si="3"/>
      </c>
      <c r="J50" s="246"/>
      <c r="K50" s="250"/>
      <c r="L50" s="248"/>
      <c r="M50" s="181">
        <f t="shared" si="4"/>
      </c>
      <c r="N50" s="72"/>
      <c r="O50" s="182">
        <f t="shared" si="5"/>
      </c>
      <c r="P50" s="215"/>
      <c r="Q50" s="271"/>
      <c r="R50" s="21"/>
      <c r="S50" s="21"/>
      <c r="T50" s="215"/>
      <c r="U50" s="271"/>
      <c r="V50" s="21"/>
      <c r="W50" s="21"/>
      <c r="X50" s="215"/>
      <c r="Y50" s="271"/>
      <c r="Z50" s="21"/>
      <c r="AA50" s="21"/>
      <c r="AB50" s="215"/>
      <c r="AC50" s="271"/>
      <c r="AD50" s="20"/>
      <c r="AE50" s="85"/>
      <c r="AF50" s="123"/>
    </row>
    <row r="51" spans="1:32" ht="16.5" customHeight="1">
      <c r="A51" s="180"/>
      <c r="B51" s="241"/>
      <c r="C51" s="243"/>
      <c r="D51" s="244"/>
      <c r="E51" s="171"/>
      <c r="F51" s="242"/>
      <c r="G51" s="20"/>
      <c r="H51" s="170"/>
      <c r="I51" s="274">
        <f t="shared" si="3"/>
      </c>
      <c r="J51" s="246"/>
      <c r="K51" s="250"/>
      <c r="L51" s="248"/>
      <c r="M51" s="181">
        <f t="shared" si="4"/>
      </c>
      <c r="N51" s="72"/>
      <c r="O51" s="182">
        <f t="shared" si="5"/>
      </c>
      <c r="P51" s="215"/>
      <c r="Q51" s="271"/>
      <c r="R51" s="21"/>
      <c r="S51" s="21"/>
      <c r="T51" s="215"/>
      <c r="U51" s="271"/>
      <c r="V51" s="21"/>
      <c r="W51" s="21"/>
      <c r="X51" s="215"/>
      <c r="Y51" s="271"/>
      <c r="Z51" s="21"/>
      <c r="AA51" s="21"/>
      <c r="AB51" s="215"/>
      <c r="AC51" s="271"/>
      <c r="AD51" s="20"/>
      <c r="AE51" s="85"/>
      <c r="AF51" s="123"/>
    </row>
    <row r="52" spans="1:32" ht="16.5" customHeight="1">
      <c r="A52" s="180"/>
      <c r="B52" s="241"/>
      <c r="C52" s="243"/>
      <c r="D52" s="244"/>
      <c r="E52" s="171"/>
      <c r="F52" s="242"/>
      <c r="G52" s="20"/>
      <c r="H52" s="170"/>
      <c r="I52" s="274">
        <f t="shared" si="3"/>
      </c>
      <c r="J52" s="246"/>
      <c r="K52" s="250"/>
      <c r="L52" s="248"/>
      <c r="M52" s="181">
        <f t="shared" si="4"/>
      </c>
      <c r="N52" s="72"/>
      <c r="O52" s="182">
        <f t="shared" si="5"/>
      </c>
      <c r="P52" s="215"/>
      <c r="Q52" s="271"/>
      <c r="R52" s="21"/>
      <c r="S52" s="21"/>
      <c r="T52" s="215"/>
      <c r="U52" s="271"/>
      <c r="V52" s="21"/>
      <c r="W52" s="21"/>
      <c r="X52" s="215"/>
      <c r="Y52" s="271"/>
      <c r="Z52" s="21"/>
      <c r="AA52" s="21"/>
      <c r="AB52" s="215"/>
      <c r="AC52" s="271"/>
      <c r="AD52" s="20"/>
      <c r="AE52" s="85"/>
      <c r="AF52" s="123"/>
    </row>
    <row r="53" spans="1:32" ht="16.5" customHeight="1">
      <c r="A53" s="180"/>
      <c r="B53" s="241"/>
      <c r="C53" s="243"/>
      <c r="D53" s="244"/>
      <c r="E53" s="171"/>
      <c r="F53" s="242"/>
      <c r="G53" s="20"/>
      <c r="H53" s="170"/>
      <c r="I53" s="274">
        <f t="shared" si="3"/>
      </c>
      <c r="J53" s="246"/>
      <c r="K53" s="250"/>
      <c r="L53" s="248"/>
      <c r="M53" s="181">
        <f t="shared" si="4"/>
      </c>
      <c r="N53" s="72"/>
      <c r="O53" s="182">
        <f t="shared" si="5"/>
      </c>
      <c r="P53" s="215"/>
      <c r="Q53" s="271"/>
      <c r="R53" s="21"/>
      <c r="S53" s="21"/>
      <c r="T53" s="215"/>
      <c r="U53" s="271"/>
      <c r="V53" s="21"/>
      <c r="W53" s="21"/>
      <c r="X53" s="215"/>
      <c r="Y53" s="271"/>
      <c r="Z53" s="21"/>
      <c r="AA53" s="21"/>
      <c r="AB53" s="215"/>
      <c r="AC53" s="271"/>
      <c r="AD53" s="20"/>
      <c r="AE53" s="85"/>
      <c r="AF53" s="123"/>
    </row>
    <row r="54" spans="1:32" ht="16.5" customHeight="1">
      <c r="A54" s="180"/>
      <c r="B54" s="241"/>
      <c r="C54" s="243"/>
      <c r="D54" s="244"/>
      <c r="E54" s="171"/>
      <c r="F54" s="242"/>
      <c r="G54" s="20"/>
      <c r="H54" s="170"/>
      <c r="I54" s="274">
        <f t="shared" si="3"/>
      </c>
      <c r="J54" s="246"/>
      <c r="K54" s="250"/>
      <c r="L54" s="248"/>
      <c r="M54" s="181">
        <f t="shared" si="4"/>
      </c>
      <c r="N54" s="72"/>
      <c r="O54" s="182">
        <f t="shared" si="5"/>
      </c>
      <c r="P54" s="215"/>
      <c r="Q54" s="271"/>
      <c r="R54" s="21"/>
      <c r="S54" s="21"/>
      <c r="T54" s="215"/>
      <c r="U54" s="271"/>
      <c r="V54" s="21"/>
      <c r="W54" s="21"/>
      <c r="X54" s="215"/>
      <c r="Y54" s="271"/>
      <c r="Z54" s="21"/>
      <c r="AA54" s="21"/>
      <c r="AB54" s="215"/>
      <c r="AC54" s="271"/>
      <c r="AD54" s="20"/>
      <c r="AE54" s="85"/>
      <c r="AF54" s="123"/>
    </row>
    <row r="55" spans="1:32" ht="16.5" customHeight="1">
      <c r="A55" s="180"/>
      <c r="B55" s="241"/>
      <c r="C55" s="243"/>
      <c r="D55" s="244"/>
      <c r="E55" s="171"/>
      <c r="F55" s="242"/>
      <c r="G55" s="20"/>
      <c r="H55" s="170"/>
      <c r="I55" s="274">
        <f t="shared" si="3"/>
      </c>
      <c r="J55" s="246"/>
      <c r="K55" s="250"/>
      <c r="L55" s="248"/>
      <c r="M55" s="181">
        <f t="shared" si="4"/>
      </c>
      <c r="N55" s="72"/>
      <c r="O55" s="182">
        <f t="shared" si="5"/>
      </c>
      <c r="P55" s="215"/>
      <c r="Q55" s="271"/>
      <c r="R55" s="21"/>
      <c r="S55" s="21"/>
      <c r="T55" s="215"/>
      <c r="U55" s="271"/>
      <c r="V55" s="21"/>
      <c r="W55" s="21"/>
      <c r="X55" s="215"/>
      <c r="Y55" s="271"/>
      <c r="Z55" s="21"/>
      <c r="AA55" s="21"/>
      <c r="AB55" s="215"/>
      <c r="AC55" s="271"/>
      <c r="AD55" s="20"/>
      <c r="AE55" s="85"/>
      <c r="AF55" s="123"/>
    </row>
    <row r="56" spans="1:32" ht="16.5" customHeight="1">
      <c r="A56" s="180"/>
      <c r="B56" s="241"/>
      <c r="C56" s="243"/>
      <c r="D56" s="244"/>
      <c r="E56" s="171"/>
      <c r="F56" s="242"/>
      <c r="G56" s="20"/>
      <c r="H56" s="170"/>
      <c r="I56" s="274">
        <f t="shared" si="3"/>
      </c>
      <c r="J56" s="246"/>
      <c r="K56" s="250"/>
      <c r="L56" s="248"/>
      <c r="M56" s="181">
        <f t="shared" si="4"/>
      </c>
      <c r="N56" s="72"/>
      <c r="O56" s="182">
        <f t="shared" si="5"/>
      </c>
      <c r="P56" s="215"/>
      <c r="Q56" s="271"/>
      <c r="R56" s="21"/>
      <c r="S56" s="21"/>
      <c r="T56" s="215"/>
      <c r="U56" s="271"/>
      <c r="V56" s="21"/>
      <c r="W56" s="21"/>
      <c r="X56" s="215"/>
      <c r="Y56" s="271"/>
      <c r="Z56" s="21"/>
      <c r="AA56" s="21"/>
      <c r="AB56" s="215"/>
      <c r="AC56" s="271"/>
      <c r="AD56" s="20"/>
      <c r="AE56" s="85"/>
      <c r="AF56" s="123"/>
    </row>
    <row r="57" spans="1:32" ht="16.5" customHeight="1">
      <c r="A57" s="180"/>
      <c r="B57" s="241"/>
      <c r="C57" s="243"/>
      <c r="D57" s="244"/>
      <c r="E57" s="171"/>
      <c r="F57" s="242"/>
      <c r="G57" s="20"/>
      <c r="H57" s="170"/>
      <c r="I57" s="274">
        <f t="shared" si="3"/>
      </c>
      <c r="J57" s="246"/>
      <c r="K57" s="250"/>
      <c r="L57" s="248"/>
      <c r="M57" s="181">
        <f t="shared" si="4"/>
      </c>
      <c r="N57" s="72"/>
      <c r="O57" s="182">
        <f t="shared" si="5"/>
      </c>
      <c r="P57" s="215"/>
      <c r="Q57" s="271"/>
      <c r="R57" s="21"/>
      <c r="S57" s="21"/>
      <c r="T57" s="215"/>
      <c r="U57" s="271"/>
      <c r="V57" s="21"/>
      <c r="W57" s="21"/>
      <c r="X57" s="215"/>
      <c r="Y57" s="271"/>
      <c r="Z57" s="21"/>
      <c r="AA57" s="21"/>
      <c r="AB57" s="215"/>
      <c r="AC57" s="271"/>
      <c r="AD57" s="20"/>
      <c r="AE57" s="85"/>
      <c r="AF57" s="123"/>
    </row>
    <row r="58" spans="1:32" ht="16.5" customHeight="1">
      <c r="A58" s="180"/>
      <c r="B58" s="241"/>
      <c r="C58" s="243"/>
      <c r="D58" s="244"/>
      <c r="E58" s="171"/>
      <c r="F58" s="242"/>
      <c r="G58" s="20"/>
      <c r="H58" s="170"/>
      <c r="I58" s="274">
        <f t="shared" si="3"/>
      </c>
      <c r="J58" s="246"/>
      <c r="K58" s="250"/>
      <c r="L58" s="248"/>
      <c r="M58" s="181">
        <f t="shared" si="4"/>
      </c>
      <c r="N58" s="72"/>
      <c r="O58" s="182">
        <f t="shared" si="5"/>
      </c>
      <c r="P58" s="215"/>
      <c r="Q58" s="271"/>
      <c r="R58" s="21"/>
      <c r="S58" s="21"/>
      <c r="T58" s="215"/>
      <c r="U58" s="271"/>
      <c r="V58" s="21"/>
      <c r="W58" s="21"/>
      <c r="X58" s="215"/>
      <c r="Y58" s="271"/>
      <c r="Z58" s="21"/>
      <c r="AA58" s="21"/>
      <c r="AB58" s="215"/>
      <c r="AC58" s="271"/>
      <c r="AD58" s="20"/>
      <c r="AE58" s="85"/>
      <c r="AF58" s="124"/>
    </row>
    <row r="59" spans="1:32" ht="16.5" customHeight="1">
      <c r="A59" s="180"/>
      <c r="B59" s="241"/>
      <c r="C59" s="243"/>
      <c r="D59" s="244"/>
      <c r="E59" s="171"/>
      <c r="F59" s="242"/>
      <c r="G59" s="20"/>
      <c r="H59" s="170"/>
      <c r="I59" s="274">
        <f t="shared" si="3"/>
      </c>
      <c r="J59" s="246"/>
      <c r="K59" s="250"/>
      <c r="L59" s="248"/>
      <c r="M59" s="181">
        <f t="shared" si="4"/>
      </c>
      <c r="N59" s="72"/>
      <c r="O59" s="182">
        <f t="shared" si="5"/>
      </c>
      <c r="P59" s="215"/>
      <c r="Q59" s="271"/>
      <c r="R59" s="21"/>
      <c r="S59" s="21"/>
      <c r="T59" s="215"/>
      <c r="U59" s="271"/>
      <c r="V59" s="21"/>
      <c r="W59" s="21"/>
      <c r="X59" s="215"/>
      <c r="Y59" s="271" t="s">
        <v>118</v>
      </c>
      <c r="Z59" s="21"/>
      <c r="AA59" s="21"/>
      <c r="AB59" s="215"/>
      <c r="AC59" s="271"/>
      <c r="AD59" s="20"/>
      <c r="AE59" s="85"/>
      <c r="AF59" s="123"/>
    </row>
    <row r="60" spans="1:32" ht="16.5" customHeight="1">
      <c r="A60" s="180"/>
      <c r="B60" s="241"/>
      <c r="C60" s="243"/>
      <c r="D60" s="244"/>
      <c r="E60" s="171"/>
      <c r="F60" s="242"/>
      <c r="G60" s="20"/>
      <c r="H60" s="170"/>
      <c r="I60" s="274">
        <f t="shared" si="3"/>
      </c>
      <c r="J60" s="246"/>
      <c r="K60" s="250"/>
      <c r="L60" s="248"/>
      <c r="M60" s="181">
        <f t="shared" si="4"/>
      </c>
      <c r="N60" s="72"/>
      <c r="O60" s="182">
        <f t="shared" si="5"/>
      </c>
      <c r="P60" s="215"/>
      <c r="Q60" s="271"/>
      <c r="R60" s="21"/>
      <c r="S60" s="21"/>
      <c r="T60" s="215"/>
      <c r="U60" s="271"/>
      <c r="V60" s="21"/>
      <c r="W60" s="21"/>
      <c r="X60" s="215"/>
      <c r="Y60" s="271"/>
      <c r="Z60" s="21"/>
      <c r="AA60" s="21"/>
      <c r="AB60" s="215"/>
      <c r="AC60" s="271"/>
      <c r="AD60" s="20"/>
      <c r="AE60" s="85"/>
      <c r="AF60" s="124"/>
    </row>
    <row r="61" spans="1:32" ht="16.5" customHeight="1">
      <c r="A61" s="237"/>
      <c r="B61" s="241"/>
      <c r="C61" s="243"/>
      <c r="D61" s="244"/>
      <c r="E61" s="171"/>
      <c r="F61" s="242"/>
      <c r="G61" s="20"/>
      <c r="H61" s="170"/>
      <c r="I61" s="274">
        <f t="shared" si="3"/>
      </c>
      <c r="J61" s="246"/>
      <c r="K61" s="250"/>
      <c r="L61" s="248"/>
      <c r="M61" s="181">
        <f t="shared" si="4"/>
      </c>
      <c r="N61" s="72"/>
      <c r="O61" s="182">
        <f t="shared" si="5"/>
      </c>
      <c r="P61" s="215"/>
      <c r="Q61" s="271"/>
      <c r="R61" s="21"/>
      <c r="S61" s="21"/>
      <c r="T61" s="215"/>
      <c r="U61" s="271"/>
      <c r="V61" s="21"/>
      <c r="W61" s="21"/>
      <c r="X61" s="215"/>
      <c r="Y61" s="271"/>
      <c r="Z61" s="21"/>
      <c r="AA61" s="21"/>
      <c r="AB61" s="215"/>
      <c r="AC61" s="271"/>
      <c r="AD61" s="20"/>
      <c r="AE61" s="85"/>
      <c r="AF61" s="123"/>
    </row>
    <row r="62" spans="1:32" ht="16.5" customHeight="1">
      <c r="A62" s="180"/>
      <c r="B62" s="241"/>
      <c r="C62" s="243"/>
      <c r="D62" s="244"/>
      <c r="E62" s="171"/>
      <c r="F62" s="242"/>
      <c r="G62" s="20"/>
      <c r="H62" s="170"/>
      <c r="I62" s="274">
        <f t="shared" si="3"/>
      </c>
      <c r="J62" s="246"/>
      <c r="K62" s="250"/>
      <c r="L62" s="248"/>
      <c r="M62" s="181">
        <f t="shared" si="4"/>
      </c>
      <c r="N62" s="72"/>
      <c r="O62" s="182">
        <f t="shared" si="5"/>
      </c>
      <c r="P62" s="215"/>
      <c r="Q62" s="271"/>
      <c r="R62" s="21"/>
      <c r="S62" s="21"/>
      <c r="T62" s="215"/>
      <c r="U62" s="271"/>
      <c r="V62" s="21"/>
      <c r="W62" s="21"/>
      <c r="X62" s="215"/>
      <c r="Y62" s="271"/>
      <c r="Z62" s="21"/>
      <c r="AA62" s="21"/>
      <c r="AB62" s="215"/>
      <c r="AC62" s="271"/>
      <c r="AD62" s="20"/>
      <c r="AE62" s="85"/>
      <c r="AF62" s="123"/>
    </row>
    <row r="63" spans="1:32" ht="16.5" customHeight="1">
      <c r="A63" s="180"/>
      <c r="B63" s="241"/>
      <c r="C63" s="243"/>
      <c r="D63" s="244"/>
      <c r="E63" s="171"/>
      <c r="F63" s="242"/>
      <c r="G63" s="20"/>
      <c r="H63" s="170"/>
      <c r="I63" s="274">
        <f t="shared" si="3"/>
      </c>
      <c r="J63" s="246"/>
      <c r="K63" s="250"/>
      <c r="L63" s="248"/>
      <c r="M63" s="181">
        <f t="shared" si="4"/>
      </c>
      <c r="N63" s="72"/>
      <c r="O63" s="182">
        <f t="shared" si="5"/>
      </c>
      <c r="P63" s="215"/>
      <c r="Q63" s="271"/>
      <c r="R63" s="21"/>
      <c r="S63" s="21"/>
      <c r="T63" s="215"/>
      <c r="U63" s="271"/>
      <c r="V63" s="21"/>
      <c r="W63" s="21"/>
      <c r="X63" s="215"/>
      <c r="Y63" s="271"/>
      <c r="Z63" s="21"/>
      <c r="AA63" s="21"/>
      <c r="AB63" s="215"/>
      <c r="AC63" s="271"/>
      <c r="AD63" s="20"/>
      <c r="AE63" s="85"/>
      <c r="AF63" s="123"/>
    </row>
    <row r="64" spans="1:32" ht="16.5" customHeight="1">
      <c r="A64" s="180"/>
      <c r="B64" s="241"/>
      <c r="C64" s="243"/>
      <c r="D64" s="244"/>
      <c r="E64" s="171"/>
      <c r="F64" s="242"/>
      <c r="G64" s="20"/>
      <c r="H64" s="170"/>
      <c r="I64" s="274">
        <f t="shared" si="3"/>
      </c>
      <c r="J64" s="246"/>
      <c r="K64" s="250"/>
      <c r="L64" s="248"/>
      <c r="M64" s="181">
        <f t="shared" si="4"/>
      </c>
      <c r="N64" s="72"/>
      <c r="O64" s="182">
        <f t="shared" si="5"/>
      </c>
      <c r="P64" s="215"/>
      <c r="Q64" s="271"/>
      <c r="R64" s="21"/>
      <c r="S64" s="21"/>
      <c r="T64" s="215"/>
      <c r="U64" s="271"/>
      <c r="V64" s="21"/>
      <c r="W64" s="21"/>
      <c r="X64" s="215"/>
      <c r="Y64" s="271"/>
      <c r="Z64" s="21"/>
      <c r="AA64" s="21"/>
      <c r="AB64" s="215"/>
      <c r="AC64" s="271"/>
      <c r="AD64" s="20"/>
      <c r="AE64" s="85"/>
      <c r="AF64" s="123"/>
    </row>
    <row r="65" spans="1:32" ht="17.25" customHeight="1">
      <c r="A65" s="180"/>
      <c r="B65" s="241"/>
      <c r="C65" s="243"/>
      <c r="D65" s="244"/>
      <c r="E65" s="171"/>
      <c r="F65" s="242"/>
      <c r="G65" s="20"/>
      <c r="H65" s="170"/>
      <c r="I65" s="274">
        <f t="shared" si="3"/>
      </c>
      <c r="J65" s="246"/>
      <c r="K65" s="250"/>
      <c r="L65" s="248"/>
      <c r="M65" s="181">
        <f t="shared" si="4"/>
      </c>
      <c r="N65" s="72"/>
      <c r="O65" s="182">
        <f t="shared" si="5"/>
      </c>
      <c r="P65" s="215"/>
      <c r="Q65" s="271"/>
      <c r="R65" s="21"/>
      <c r="S65" s="21"/>
      <c r="T65" s="215"/>
      <c r="U65" s="271"/>
      <c r="V65" s="21"/>
      <c r="W65" s="21"/>
      <c r="X65" s="215"/>
      <c r="Y65" s="271"/>
      <c r="Z65" s="21"/>
      <c r="AA65" s="21"/>
      <c r="AB65" s="215"/>
      <c r="AC65" s="271"/>
      <c r="AD65" s="20"/>
      <c r="AE65" s="85"/>
      <c r="AF65" s="123"/>
    </row>
  </sheetData>
  <sheetProtection password="E128" sheet="1" objects="1" scenarios="1" selectLockedCells="1"/>
  <mergeCells count="39">
    <mergeCell ref="R8:S8"/>
    <mergeCell ref="R9:S9"/>
    <mergeCell ref="T7:Y7"/>
    <mergeCell ref="T8:Y8"/>
    <mergeCell ref="T9:Y9"/>
    <mergeCell ref="Z8:AA8"/>
    <mergeCell ref="R7:S7"/>
    <mergeCell ref="A1:E1"/>
    <mergeCell ref="F1:N1"/>
    <mergeCell ref="M2:N2"/>
    <mergeCell ref="Z9:AA9"/>
    <mergeCell ref="R4:S4"/>
    <mergeCell ref="R5:S5"/>
    <mergeCell ref="R6:S6"/>
    <mergeCell ref="S2:U2"/>
    <mergeCell ref="AA1:AE1"/>
    <mergeCell ref="Z7:AA7"/>
    <mergeCell ref="H3:I3"/>
    <mergeCell ref="H4:I4"/>
    <mergeCell ref="T1:U1"/>
    <mergeCell ref="Z3:AA3"/>
    <mergeCell ref="Z4:AA4"/>
    <mergeCell ref="T3:U3"/>
    <mergeCell ref="T4:U4"/>
    <mergeCell ref="T5:U5"/>
    <mergeCell ref="Z5:AA5"/>
    <mergeCell ref="N3:O3"/>
    <mergeCell ref="R3:S3"/>
    <mergeCell ref="N5:O5"/>
    <mergeCell ref="N6:O6"/>
    <mergeCell ref="Z6:AA6"/>
    <mergeCell ref="T6:U6"/>
    <mergeCell ref="H5:I5"/>
    <mergeCell ref="I7:I8"/>
    <mergeCell ref="N7:Q7"/>
    <mergeCell ref="N4:O4"/>
    <mergeCell ref="H6:I6"/>
    <mergeCell ref="B6:D6"/>
    <mergeCell ref="B5:D5"/>
  </mergeCells>
  <conditionalFormatting sqref="L11:L65">
    <cfRule type="cellIs" priority="602" dxfId="61" operator="greaterThan" stopIfTrue="1">
      <formula>TODAY()-18</formula>
    </cfRule>
  </conditionalFormatting>
  <conditionalFormatting sqref="A34:O37 A31:A33 A50:O65 A46:D49 F46:O49 G31:O31 A13:O30 I38:I45 A38:A45 L38:O45 G33:O33 I32 L32:O32 I11:O12">
    <cfRule type="expression" priority="629" dxfId="9" stopIfTrue="1">
      <formula>IF($A11=1,TRUE(),FALSE())</formula>
    </cfRule>
    <cfRule type="expression" priority="630" dxfId="8" stopIfTrue="1">
      <formula>IF($A11=2,TRUE(),FALSE())</formula>
    </cfRule>
    <cfRule type="expression" priority="631" dxfId="7" stopIfTrue="1">
      <formula>IF($A11=3,TRUE(),FALSE())</formula>
    </cfRule>
    <cfRule type="expression" priority="632" dxfId="117" stopIfTrue="1">
      <formula>IF($A11=4,TRUE(),FALSE())</formula>
    </cfRule>
  </conditionalFormatting>
  <conditionalFormatting sqref="P11:AE65">
    <cfRule type="cellIs" priority="525" dxfId="57" operator="equal" stopIfTrue="1">
      <formula>"S"</formula>
    </cfRule>
    <cfRule type="cellIs" priority="573" dxfId="55" operator="equal" stopIfTrue="1">
      <formula>"E"</formula>
    </cfRule>
    <cfRule type="cellIs" priority="577" dxfId="55" operator="equal" stopIfTrue="1">
      <formula>"B"</formula>
    </cfRule>
    <cfRule type="cellIs" priority="578" dxfId="118" operator="equal" stopIfTrue="1">
      <formula>"EV"</formula>
    </cfRule>
    <cfRule type="cellIs" priority="579" dxfId="118" operator="equal" stopIfTrue="1">
      <formula>"BV"</formula>
    </cfRule>
    <cfRule type="cellIs" priority="580" dxfId="119" operator="equal" stopIfTrue="1">
      <formula>"ET"</formula>
    </cfRule>
    <cfRule type="cellIs" priority="581" dxfId="119" operator="equal" stopIfTrue="1">
      <formula>"BT"</formula>
    </cfRule>
    <cfRule type="cellIs" priority="582" dxfId="120" operator="equal" stopIfTrue="1">
      <formula>"EZ"</formula>
    </cfRule>
    <cfRule type="cellIs" priority="583" dxfId="120" operator="equal" stopIfTrue="1">
      <formula>"BZ"</formula>
    </cfRule>
  </conditionalFormatting>
  <conditionalFormatting sqref="B31:F31 B33:F33">
    <cfRule type="expression" priority="102" dxfId="9" stopIfTrue="1">
      <formula>IF($A31=1,TRUE(),FALSE())</formula>
    </cfRule>
    <cfRule type="expression" priority="103" dxfId="8" stopIfTrue="1">
      <formula>IF($A31=2,TRUE(),FALSE())</formula>
    </cfRule>
    <cfRule type="expression" priority="104" dxfId="7" stopIfTrue="1">
      <formula>IF($A31=3,TRUE(),FALSE())</formula>
    </cfRule>
    <cfRule type="expression" priority="105" dxfId="117" stopIfTrue="1">
      <formula>IF($A31=4,TRUE(),FALSE())</formula>
    </cfRule>
  </conditionalFormatting>
  <conditionalFormatting sqref="B38:H38">
    <cfRule type="expression" priority="85" dxfId="9" stopIfTrue="1">
      <formula>IF($A38=1,TRUE(),FALSE())</formula>
    </cfRule>
    <cfRule type="expression" priority="86" dxfId="8" stopIfTrue="1">
      <formula>IF($A38=2,TRUE(),FALSE())</formula>
    </cfRule>
    <cfRule type="expression" priority="87" dxfId="7" stopIfTrue="1">
      <formula>IF($A38=3,TRUE(),FALSE())</formula>
    </cfRule>
    <cfRule type="expression" priority="88" dxfId="117" stopIfTrue="1">
      <formula>IF($A38=4,TRUE(),FALSE())</formula>
    </cfRule>
  </conditionalFormatting>
  <conditionalFormatting sqref="J38:K38">
    <cfRule type="expression" priority="81" dxfId="9" stopIfTrue="1">
      <formula>IF($A38=1,TRUE(),FALSE())</formula>
    </cfRule>
    <cfRule type="expression" priority="82" dxfId="8" stopIfTrue="1">
      <formula>IF($A38=2,TRUE(),FALSE())</formula>
    </cfRule>
    <cfRule type="expression" priority="83" dxfId="7" stopIfTrue="1">
      <formula>IF($A38=3,TRUE(),FALSE())</formula>
    </cfRule>
    <cfRule type="expression" priority="84" dxfId="117" stopIfTrue="1">
      <formula>IF($A38=4,TRUE(),FALSE())</formula>
    </cfRule>
  </conditionalFormatting>
  <conditionalFormatting sqref="E46">
    <cfRule type="expression" priority="73" dxfId="9" stopIfTrue="1">
      <formula>IF($A46=1,TRUE(),FALSE())</formula>
    </cfRule>
    <cfRule type="expression" priority="74" dxfId="8" stopIfTrue="1">
      <formula>IF($A46=2,TRUE(),FALSE())</formula>
    </cfRule>
    <cfRule type="expression" priority="75" dxfId="7" stopIfTrue="1">
      <formula>IF($A46=3,TRUE(),FALSE())</formula>
    </cfRule>
    <cfRule type="expression" priority="76" dxfId="117" stopIfTrue="1">
      <formula>IF($A46=4,TRUE(),FALSE())</formula>
    </cfRule>
  </conditionalFormatting>
  <conditionalFormatting sqref="E47">
    <cfRule type="expression" priority="69" dxfId="9" stopIfTrue="1">
      <formula>IF($A47=1,TRUE(),FALSE())</formula>
    </cfRule>
    <cfRule type="expression" priority="70" dxfId="8" stopIfTrue="1">
      <formula>IF($A47=2,TRUE(),FALSE())</formula>
    </cfRule>
    <cfRule type="expression" priority="71" dxfId="7" stopIfTrue="1">
      <formula>IF($A47=3,TRUE(),FALSE())</formula>
    </cfRule>
    <cfRule type="expression" priority="72" dxfId="117" stopIfTrue="1">
      <formula>IF($A47=4,TRUE(),FALSE())</formula>
    </cfRule>
  </conditionalFormatting>
  <conditionalFormatting sqref="E48">
    <cfRule type="expression" priority="65" dxfId="9" stopIfTrue="1">
      <formula>IF($A48=1,TRUE(),FALSE())</formula>
    </cfRule>
    <cfRule type="expression" priority="66" dxfId="8" stopIfTrue="1">
      <formula>IF($A48=2,TRUE(),FALSE())</formula>
    </cfRule>
    <cfRule type="expression" priority="67" dxfId="7" stopIfTrue="1">
      <formula>IF($A48=3,TRUE(),FALSE())</formula>
    </cfRule>
    <cfRule type="expression" priority="68" dxfId="117" stopIfTrue="1">
      <formula>IF($A48=4,TRUE(),FALSE())</formula>
    </cfRule>
  </conditionalFormatting>
  <conditionalFormatting sqref="E49">
    <cfRule type="expression" priority="61" dxfId="9" stopIfTrue="1">
      <formula>IF($A49=1,TRUE(),FALSE())</formula>
    </cfRule>
    <cfRule type="expression" priority="62" dxfId="8" stopIfTrue="1">
      <formula>IF($A49=2,TRUE(),FALSE())</formula>
    </cfRule>
    <cfRule type="expression" priority="63" dxfId="7" stopIfTrue="1">
      <formula>IF($A49=3,TRUE(),FALSE())</formula>
    </cfRule>
    <cfRule type="expression" priority="64" dxfId="117" stopIfTrue="1">
      <formula>IF($A49=4,TRUE(),FALSE())</formula>
    </cfRule>
  </conditionalFormatting>
  <conditionalFormatting sqref="B39:H45">
    <cfRule type="expression" priority="33" dxfId="9" stopIfTrue="1">
      <formula>IF($A39=1,TRUE(),FALSE())</formula>
    </cfRule>
    <cfRule type="expression" priority="34" dxfId="8" stopIfTrue="1">
      <formula>IF($A39=2,TRUE(),FALSE())</formula>
    </cfRule>
    <cfRule type="expression" priority="35" dxfId="7" stopIfTrue="1">
      <formula>IF($A39=3,TRUE(),FALSE())</formula>
    </cfRule>
    <cfRule type="expression" priority="36" dxfId="117" stopIfTrue="1">
      <formula>IF($A39=4,TRUE(),FALSE())</formula>
    </cfRule>
  </conditionalFormatting>
  <conditionalFormatting sqref="G44">
    <cfRule type="expression" priority="29" dxfId="9" stopIfTrue="1">
      <formula>IF($A44=1,TRUE(),FALSE())</formula>
    </cfRule>
    <cfRule type="expression" priority="30" dxfId="8" stopIfTrue="1">
      <formula>IF($A44=2,TRUE(),FALSE())</formula>
    </cfRule>
    <cfRule type="expression" priority="31" dxfId="7" stopIfTrue="1">
      <formula>IF($A44=3,TRUE(),FALSE())</formula>
    </cfRule>
    <cfRule type="expression" priority="32" dxfId="117" stopIfTrue="1">
      <formula>IF($A44=4,TRUE(),FALSE())</formula>
    </cfRule>
  </conditionalFormatting>
  <conditionalFormatting sqref="G40">
    <cfRule type="expression" priority="25" dxfId="9" stopIfTrue="1">
      <formula>IF($A40=1,TRUE(),FALSE())</formula>
    </cfRule>
    <cfRule type="expression" priority="26" dxfId="8" stopIfTrue="1">
      <formula>IF($A40=2,TRUE(),FALSE())</formula>
    </cfRule>
    <cfRule type="expression" priority="27" dxfId="7" stopIfTrue="1">
      <formula>IF($A40=3,TRUE(),FALSE())</formula>
    </cfRule>
    <cfRule type="expression" priority="28" dxfId="117" stopIfTrue="1">
      <formula>IF($A40=4,TRUE(),FALSE())</formula>
    </cfRule>
  </conditionalFormatting>
  <conditionalFormatting sqref="G41">
    <cfRule type="expression" priority="21" dxfId="9" stopIfTrue="1">
      <formula>IF($A41=1,TRUE(),FALSE())</formula>
    </cfRule>
    <cfRule type="expression" priority="22" dxfId="8" stopIfTrue="1">
      <formula>IF($A41=2,TRUE(),FALSE())</formula>
    </cfRule>
    <cfRule type="expression" priority="23" dxfId="7" stopIfTrue="1">
      <formula>IF($A41=3,TRUE(),FALSE())</formula>
    </cfRule>
    <cfRule type="expression" priority="24" dxfId="117" stopIfTrue="1">
      <formula>IF($A41=4,TRUE(),FALSE())</formula>
    </cfRule>
  </conditionalFormatting>
  <conditionalFormatting sqref="G45">
    <cfRule type="expression" priority="17" dxfId="9" stopIfTrue="1">
      <formula>IF($A45=1,TRUE(),FALSE())</formula>
    </cfRule>
    <cfRule type="expression" priority="18" dxfId="8" stopIfTrue="1">
      <formula>IF($A45=2,TRUE(),FALSE())</formula>
    </cfRule>
    <cfRule type="expression" priority="19" dxfId="7" stopIfTrue="1">
      <formula>IF($A45=3,TRUE(),FALSE())</formula>
    </cfRule>
    <cfRule type="expression" priority="20" dxfId="117" stopIfTrue="1">
      <formula>IF($A45=4,TRUE(),FALSE())</formula>
    </cfRule>
  </conditionalFormatting>
  <conditionalFormatting sqref="J39:K45">
    <cfRule type="expression" priority="13" dxfId="9" stopIfTrue="1">
      <formula>IF($A39=1,TRUE(),FALSE())</formula>
    </cfRule>
    <cfRule type="expression" priority="14" dxfId="8" stopIfTrue="1">
      <formula>IF($A39=2,TRUE(),FALSE())</formula>
    </cfRule>
    <cfRule type="expression" priority="15" dxfId="7" stopIfTrue="1">
      <formula>IF($A39=3,TRUE(),FALSE())</formula>
    </cfRule>
    <cfRule type="expression" priority="16" dxfId="117" stopIfTrue="1">
      <formula>IF($A39=4,TRUE(),FALSE())</formula>
    </cfRule>
  </conditionalFormatting>
  <conditionalFormatting sqref="B32:H32">
    <cfRule type="expression" priority="9" dxfId="9" stopIfTrue="1">
      <formula>IF($A32=1,TRUE(),FALSE())</formula>
    </cfRule>
    <cfRule type="expression" priority="10" dxfId="8" stopIfTrue="1">
      <formula>IF($A32=2,TRUE(),FALSE())</formula>
    </cfRule>
    <cfRule type="expression" priority="11" dxfId="7" stopIfTrue="1">
      <formula>IF($A32=3,TRUE(),FALSE())</formula>
    </cfRule>
    <cfRule type="expression" priority="12" dxfId="117" stopIfTrue="1">
      <formula>IF($A32=4,TRUE(),FALSE())</formula>
    </cfRule>
  </conditionalFormatting>
  <conditionalFormatting sqref="J32:K32">
    <cfRule type="expression" priority="5" dxfId="9" stopIfTrue="1">
      <formula>IF($A32=1,TRUE(),FALSE())</formula>
    </cfRule>
    <cfRule type="expression" priority="6" dxfId="8" stopIfTrue="1">
      <formula>IF($A32=2,TRUE(),FALSE())</formula>
    </cfRule>
    <cfRule type="expression" priority="7" dxfId="7" stopIfTrue="1">
      <formula>IF($A32=3,TRUE(),FALSE())</formula>
    </cfRule>
    <cfRule type="expression" priority="8" dxfId="117" stopIfTrue="1">
      <formula>IF($A32=4,TRUE(),FALSE())</formula>
    </cfRule>
  </conditionalFormatting>
  <conditionalFormatting sqref="A11:H12">
    <cfRule type="expression" priority="1" dxfId="9" stopIfTrue="1">
      <formula>IF($A11=1,TRUE(),FALSE())</formula>
    </cfRule>
    <cfRule type="expression" priority="2" dxfId="8" stopIfTrue="1">
      <formula>IF($A11=2,TRUE(),FALSE())</formula>
    </cfRule>
    <cfRule type="expression" priority="3" dxfId="7" stopIfTrue="1">
      <formula>IF($A11=3,TRUE(),FALSE())</formula>
    </cfRule>
    <cfRule type="expression" priority="4" dxfId="117" stopIfTrue="1">
      <formula>IF($A11=4,TRUE(),FALSE())</formula>
    </cfRule>
  </conditionalFormatting>
  <dataValidations count="5">
    <dataValidation type="list" allowBlank="1" showErrorMessage="1" errorTitle="Falsche Eingabe" sqref="AS36 AO36 AW36 AK36">
      <formula1>$AF$4:$AF$9</formula1>
    </dataValidation>
    <dataValidation type="list" allowBlank="1" showErrorMessage="1" promptTitle="Fehler bei der Eingabe" prompt="Bitte Eingabe überprüfen" errorTitle="Eingabefehler" error="Bitte Eingabe überprüfen" sqref="AU36 AY36 AQ36 AM36">
      <formula1>$AG$4:$AG$6</formula1>
    </dataValidation>
    <dataValidation type="list" allowBlank="1" showErrorMessage="1" errorTitle="Falsche Eingabe" sqref="X11:X65 AJ12:AJ31 AB11:AB65 AN11:AN31 AV11:AV31 AR11:AR31 T11:T65 P12:P30">
      <formula1>$AG$11:$AG$16</formula1>
    </dataValidation>
    <dataValidation type="list" allowBlank="1" showErrorMessage="1" errorTitle="Falsche Eingabe" error="Falsche Eingabe.&#10;" sqref="AJ11 P31:P65 P11">
      <formula1>$AG$11:$AG$16</formula1>
    </dataValidation>
    <dataValidation type="list" allowBlank="1" showErrorMessage="1" promptTitle="Fehler bei der Eingabe" prompt="Bitte Eingabe überprüfen" errorTitle="Eingabefehler" error="Bitte Eingabe überprüfen" sqref="AX11:AX31 R11:R65 AL11:AL31 AD11:AD65 AP11:AP31 Z11:Z65 AT11:AT31 V11:V65">
      <formula1>$AH$11:$AH$13</formula1>
    </dataValidation>
  </dataValidations>
  <printOptions/>
  <pageMargins left="0" right="0" top="0" bottom="0" header="0" footer="0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>
    <tabColor rgb="FFFFFF00"/>
  </sheetPr>
  <dimension ref="A1:AZ6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5.57421875" style="16" customWidth="1"/>
    <col min="2" max="2" width="5.421875" style="16" customWidth="1"/>
    <col min="3" max="3" width="4.00390625" style="16" customWidth="1"/>
    <col min="4" max="4" width="6.140625" style="16" customWidth="1"/>
    <col min="5" max="5" width="9.00390625" style="16" customWidth="1"/>
    <col min="6" max="6" width="8.28125" style="16" customWidth="1"/>
    <col min="7" max="7" width="9.7109375" style="16" customWidth="1"/>
    <col min="8" max="8" width="6.140625" style="16" customWidth="1"/>
    <col min="9" max="9" width="4.28125" style="16" customWidth="1"/>
    <col min="10" max="11" width="9.140625" style="16" customWidth="1"/>
    <col min="12" max="12" width="6.28125" style="16" customWidth="1"/>
    <col min="13" max="13" width="8.7109375" style="16" customWidth="1"/>
    <col min="14" max="14" width="7.7109375" style="16" customWidth="1"/>
    <col min="15" max="15" width="2.7109375" style="16" customWidth="1"/>
    <col min="16" max="16" width="2.8515625" style="16" customWidth="1"/>
    <col min="17" max="17" width="7.00390625" style="16" customWidth="1"/>
    <col min="18" max="18" width="2.8515625" style="16" customWidth="1"/>
    <col min="19" max="19" width="3.7109375" style="16" customWidth="1"/>
    <col min="20" max="20" width="2.8515625" style="16" customWidth="1"/>
    <col min="21" max="21" width="7.00390625" style="16" customWidth="1"/>
    <col min="22" max="22" width="2.8515625" style="16" customWidth="1"/>
    <col min="23" max="23" width="3.7109375" style="16" customWidth="1"/>
    <col min="24" max="24" width="2.8515625" style="16" customWidth="1"/>
    <col min="25" max="25" width="7.00390625" style="16" customWidth="1"/>
    <col min="26" max="26" width="2.8515625" style="16" customWidth="1"/>
    <col min="27" max="27" width="3.7109375" style="16" customWidth="1"/>
    <col min="28" max="28" width="2.8515625" style="16" customWidth="1"/>
    <col min="29" max="29" width="7.00390625" style="16" customWidth="1"/>
    <col min="30" max="30" width="2.8515625" style="16" customWidth="1"/>
    <col min="31" max="31" width="3.7109375" style="16" customWidth="1"/>
    <col min="32" max="32" width="15.8515625" style="6" hidden="1" customWidth="1"/>
    <col min="33" max="33" width="11.421875" style="6" hidden="1" customWidth="1"/>
    <col min="34" max="34" width="10.8515625" style="6" hidden="1" customWidth="1"/>
    <col min="35" max="53" width="11.421875" style="56" customWidth="1"/>
    <col min="54" max="16384" width="11.421875" style="6" customWidth="1"/>
  </cols>
  <sheetData>
    <row r="1" spans="1:31" ht="27.75" customHeight="1">
      <c r="A1" s="339" t="s">
        <v>77</v>
      </c>
      <c r="B1" s="340"/>
      <c r="C1" s="340"/>
      <c r="D1" s="340"/>
      <c r="E1" s="340"/>
      <c r="F1" s="341" t="s">
        <v>119</v>
      </c>
      <c r="G1" s="342"/>
      <c r="H1" s="342"/>
      <c r="I1" s="342"/>
      <c r="J1" s="342"/>
      <c r="K1" s="342"/>
      <c r="L1" s="342"/>
      <c r="M1" s="342"/>
      <c r="N1" s="343"/>
      <c r="O1" s="194"/>
      <c r="P1" s="195"/>
      <c r="Q1" s="196"/>
      <c r="R1" s="197" t="s">
        <v>39</v>
      </c>
      <c r="S1" s="196"/>
      <c r="T1" s="334">
        <v>2018</v>
      </c>
      <c r="U1" s="334"/>
      <c r="V1" s="196"/>
      <c r="W1" s="196"/>
      <c r="X1" s="313"/>
      <c r="Y1" s="313"/>
      <c r="Z1" s="300"/>
      <c r="AA1" s="353" t="s">
        <v>123</v>
      </c>
      <c r="AB1" s="354"/>
      <c r="AC1" s="354"/>
      <c r="AD1" s="354"/>
      <c r="AE1" s="355"/>
    </row>
    <row r="2" spans="1:31" ht="17.25" customHeight="1" thickBot="1">
      <c r="A2" s="276">
        <f>COUNT(C11:C65)</f>
        <v>2</v>
      </c>
      <c r="B2" s="279" t="s">
        <v>116</v>
      </c>
      <c r="C2" s="277"/>
      <c r="D2" s="277"/>
      <c r="E2" s="278"/>
      <c r="F2" s="262"/>
      <c r="G2" s="87"/>
      <c r="H2" s="88"/>
      <c r="I2" s="88"/>
      <c r="J2" s="88"/>
      <c r="K2" s="88"/>
      <c r="L2" s="89" t="s">
        <v>58</v>
      </c>
      <c r="M2" s="344">
        <v>123456</v>
      </c>
      <c r="N2" s="345"/>
      <c r="O2" s="198"/>
      <c r="P2" s="199"/>
      <c r="Q2" s="199"/>
      <c r="R2" s="200" t="s">
        <v>29</v>
      </c>
      <c r="S2" s="352">
        <v>42924</v>
      </c>
      <c r="T2" s="352"/>
      <c r="U2" s="352"/>
      <c r="V2" s="193"/>
      <c r="W2" s="193"/>
      <c r="X2" s="193"/>
      <c r="Y2" s="193"/>
      <c r="Z2" s="193"/>
      <c r="AA2" s="193"/>
      <c r="AB2" s="193"/>
      <c r="AC2" s="193"/>
      <c r="AD2" s="193"/>
      <c r="AE2" s="201"/>
    </row>
    <row r="3" spans="1:31" ht="15" customHeight="1">
      <c r="A3" s="78">
        <f>COUNT(A11:A65)</f>
        <v>2</v>
      </c>
      <c r="B3" s="282" t="s">
        <v>117</v>
      </c>
      <c r="C3" s="126"/>
      <c r="D3" s="126"/>
      <c r="E3" s="280"/>
      <c r="F3" s="130" t="s">
        <v>89</v>
      </c>
      <c r="G3" s="174" t="s">
        <v>20</v>
      </c>
      <c r="H3" s="333">
        <v>12345</v>
      </c>
      <c r="I3" s="333"/>
      <c r="J3" s="127" t="s">
        <v>85</v>
      </c>
      <c r="K3" s="251"/>
      <c r="L3" s="288">
        <f>IF(G3&gt;"0",COUNTIF(A11:A65,1),"")</f>
        <v>1</v>
      </c>
      <c r="M3" s="291" t="s">
        <v>102</v>
      </c>
      <c r="N3" s="325"/>
      <c r="O3" s="326"/>
      <c r="P3" s="292" t="s">
        <v>104</v>
      </c>
      <c r="Q3" s="299"/>
      <c r="R3" s="327" t="s">
        <v>103</v>
      </c>
      <c r="S3" s="328"/>
      <c r="T3" s="325"/>
      <c r="U3" s="325"/>
      <c r="V3" s="303"/>
      <c r="W3" s="304"/>
      <c r="X3" s="301"/>
      <c r="Y3" s="302"/>
      <c r="Z3" s="335">
        <f>COUNTIF(P11:AE65,"BT")</f>
        <v>0</v>
      </c>
      <c r="AA3" s="336"/>
      <c r="AB3" s="90" t="s">
        <v>75</v>
      </c>
      <c r="AC3" s="90"/>
      <c r="AD3" s="91"/>
      <c r="AE3" s="92"/>
    </row>
    <row r="4" spans="1:31" ht="15" customHeight="1">
      <c r="A4" s="79">
        <f>COUNT(L11:L65)</f>
        <v>2</v>
      </c>
      <c r="B4" s="283" t="s">
        <v>99</v>
      </c>
      <c r="C4" s="80"/>
      <c r="D4" s="80"/>
      <c r="E4" s="281"/>
      <c r="F4" s="131" t="s">
        <v>90</v>
      </c>
      <c r="G4" s="175" t="s">
        <v>20</v>
      </c>
      <c r="H4" s="314">
        <v>33333</v>
      </c>
      <c r="I4" s="314"/>
      <c r="J4" s="128" t="s">
        <v>85</v>
      </c>
      <c r="K4" s="252"/>
      <c r="L4" s="289">
        <f>IF(G4&gt;"",COUNTIF(A11:A65,2),"")</f>
        <v>1</v>
      </c>
      <c r="M4" s="293" t="s">
        <v>102</v>
      </c>
      <c r="N4" s="318"/>
      <c r="O4" s="319"/>
      <c r="P4" s="294" t="s">
        <v>104</v>
      </c>
      <c r="Q4" s="298"/>
      <c r="R4" s="348" t="s">
        <v>103</v>
      </c>
      <c r="S4" s="349"/>
      <c r="T4" s="318"/>
      <c r="U4" s="318"/>
      <c r="V4" s="307"/>
      <c r="W4" s="308"/>
      <c r="X4" s="305"/>
      <c r="Y4" s="306"/>
      <c r="Z4" s="337">
        <f>COUNTIF(P11:AE65,"ET")</f>
        <v>0</v>
      </c>
      <c r="AA4" s="338"/>
      <c r="AB4" s="93" t="s">
        <v>76</v>
      </c>
      <c r="AC4" s="93"/>
      <c r="AD4" s="94"/>
      <c r="AE4" s="95"/>
    </row>
    <row r="5" spans="1:31" ht="15" customHeight="1">
      <c r="A5" s="256"/>
      <c r="B5" s="322" t="s">
        <v>98</v>
      </c>
      <c r="C5" s="322"/>
      <c r="D5" s="322"/>
      <c r="E5" s="173">
        <v>147</v>
      </c>
      <c r="F5" s="131" t="s">
        <v>91</v>
      </c>
      <c r="G5" s="175"/>
      <c r="H5" s="314"/>
      <c r="I5" s="314"/>
      <c r="J5" s="128" t="s">
        <v>85</v>
      </c>
      <c r="K5" s="252"/>
      <c r="L5" s="289">
        <f>IF(G5&gt;"",COUNTIF(A11:A65,3),"")</f>
      </c>
      <c r="M5" s="293" t="s">
        <v>102</v>
      </c>
      <c r="N5" s="318"/>
      <c r="O5" s="319"/>
      <c r="P5" s="294" t="s">
        <v>104</v>
      </c>
      <c r="Q5" s="298"/>
      <c r="R5" s="348" t="s">
        <v>103</v>
      </c>
      <c r="S5" s="349"/>
      <c r="T5" s="318"/>
      <c r="U5" s="318"/>
      <c r="V5" s="307"/>
      <c r="W5" s="308"/>
      <c r="X5" s="305"/>
      <c r="Y5" s="306"/>
      <c r="Z5" s="323">
        <f>COUNTIF(P11:AE65,"BV")</f>
        <v>0</v>
      </c>
      <c r="AA5" s="324"/>
      <c r="AB5" s="71" t="s">
        <v>73</v>
      </c>
      <c r="AC5" s="73"/>
      <c r="AD5" s="73"/>
      <c r="AE5" s="76"/>
    </row>
    <row r="6" spans="1:31" ht="15" customHeight="1" thickBot="1">
      <c r="A6" s="257"/>
      <c r="B6" s="321" t="s">
        <v>97</v>
      </c>
      <c r="C6" s="321"/>
      <c r="D6" s="321"/>
      <c r="E6" s="172"/>
      <c r="F6" s="132" t="s">
        <v>92</v>
      </c>
      <c r="G6" s="176"/>
      <c r="H6" s="320"/>
      <c r="I6" s="320"/>
      <c r="J6" s="129" t="s">
        <v>85</v>
      </c>
      <c r="K6" s="253"/>
      <c r="L6" s="290">
        <f>IF(G6&gt;"",COUNTIF(A11:A65,4),"")</f>
      </c>
      <c r="M6" s="295" t="s">
        <v>102</v>
      </c>
      <c r="N6" s="329"/>
      <c r="O6" s="330"/>
      <c r="P6" s="296" t="s">
        <v>104</v>
      </c>
      <c r="Q6" s="297"/>
      <c r="R6" s="350" t="s">
        <v>103</v>
      </c>
      <c r="S6" s="351"/>
      <c r="T6" s="329"/>
      <c r="U6" s="329"/>
      <c r="V6" s="311"/>
      <c r="W6" s="312"/>
      <c r="X6" s="309"/>
      <c r="Y6" s="310"/>
      <c r="Z6" s="331">
        <f>COUNTIF(P11:AE65,"EV")</f>
        <v>0</v>
      </c>
      <c r="AA6" s="332"/>
      <c r="AB6" s="74" t="s">
        <v>74</v>
      </c>
      <c r="AC6" s="75"/>
      <c r="AD6" s="75"/>
      <c r="AE6" s="77"/>
    </row>
    <row r="7" spans="1:32" ht="16.5" customHeight="1">
      <c r="A7" s="202">
        <f>COUNT(N11:N65)</f>
        <v>2</v>
      </c>
      <c r="B7" s="203" t="s">
        <v>79</v>
      </c>
      <c r="C7" s="204"/>
      <c r="D7" s="204"/>
      <c r="E7" s="204"/>
      <c r="F7" s="205">
        <f>COUNTIF(P11:AE65,"B")+COUNTIF(P11:AE65,"BT")+COUNTIF(P11:AE65,"BV")</f>
        <v>1</v>
      </c>
      <c r="G7" s="206" t="s">
        <v>24</v>
      </c>
      <c r="H7" s="206"/>
      <c r="I7" s="315" t="s">
        <v>114</v>
      </c>
      <c r="J7" s="267">
        <f>F7-Z3</f>
        <v>1</v>
      </c>
      <c r="K7" s="206" t="s">
        <v>107</v>
      </c>
      <c r="L7" s="260"/>
      <c r="M7" s="263">
        <f>J7-Z5</f>
        <v>1</v>
      </c>
      <c r="N7" s="317" t="s">
        <v>43</v>
      </c>
      <c r="O7" s="317"/>
      <c r="P7" s="317"/>
      <c r="Q7" s="317"/>
      <c r="R7" s="368">
        <f>COUNTIF(P11:AE65,"BZ")</f>
        <v>1</v>
      </c>
      <c r="S7" s="369"/>
      <c r="T7" s="362"/>
      <c r="U7" s="362"/>
      <c r="V7" s="362"/>
      <c r="W7" s="362"/>
      <c r="X7" s="362"/>
      <c r="Y7" s="363"/>
      <c r="Z7" s="356">
        <f>Z9-Z8</f>
        <v>0</v>
      </c>
      <c r="AA7" s="357"/>
      <c r="AB7" s="98" t="s">
        <v>111</v>
      </c>
      <c r="AC7" s="99"/>
      <c r="AD7" s="99"/>
      <c r="AE7" s="100"/>
      <c r="AF7" s="240"/>
    </row>
    <row r="8" spans="1:31" ht="15" customHeight="1">
      <c r="A8" s="207">
        <f>COUNTIF(O11:O65,"1")</f>
        <v>0</v>
      </c>
      <c r="B8" s="208" t="s">
        <v>78</v>
      </c>
      <c r="C8" s="205">
        <f>COUNTIF(O11:O65,"3")</f>
        <v>0</v>
      </c>
      <c r="D8" s="208" t="s">
        <v>80</v>
      </c>
      <c r="E8" s="208"/>
      <c r="F8" s="205">
        <f>COUNTIF(P11:AE65,"E")+COUNTIF(P11:AE65,"ET")++COUNTIF(P11:AE65,"EV")</f>
        <v>3</v>
      </c>
      <c r="G8" s="206" t="s">
        <v>25</v>
      </c>
      <c r="H8" s="206"/>
      <c r="I8" s="316"/>
      <c r="J8" s="268">
        <f>F8-Z4</f>
        <v>3</v>
      </c>
      <c r="K8" s="206" t="s">
        <v>108</v>
      </c>
      <c r="L8" s="261"/>
      <c r="M8" s="264">
        <f>J8-Z6</f>
        <v>3</v>
      </c>
      <c r="N8" s="96" t="s">
        <v>44</v>
      </c>
      <c r="O8" s="96"/>
      <c r="P8" s="96"/>
      <c r="Q8" s="96"/>
      <c r="R8" s="358">
        <f>COUNTIF(P11:AE65,"EZ")</f>
        <v>3</v>
      </c>
      <c r="S8" s="359"/>
      <c r="T8" s="364"/>
      <c r="U8" s="364"/>
      <c r="V8" s="364"/>
      <c r="W8" s="364"/>
      <c r="X8" s="364"/>
      <c r="Y8" s="365"/>
      <c r="Z8" s="356">
        <f>COUNTIF(P11:AE65,"S")</f>
        <v>0</v>
      </c>
      <c r="AA8" s="357"/>
      <c r="AB8" s="98" t="s">
        <v>72</v>
      </c>
      <c r="AC8" s="101"/>
      <c r="AD8" s="101"/>
      <c r="AE8" s="102"/>
    </row>
    <row r="9" spans="1:31" ht="15" customHeight="1" thickBot="1">
      <c r="A9" s="209">
        <f>COUNTIF(O11:O65,"2")</f>
        <v>2</v>
      </c>
      <c r="B9" s="210" t="s">
        <v>113</v>
      </c>
      <c r="C9" s="211">
        <f>COUNTIF(O11:O65,"4")</f>
        <v>0</v>
      </c>
      <c r="D9" s="210" t="s">
        <v>81</v>
      </c>
      <c r="E9" s="210"/>
      <c r="F9" s="212">
        <f>SUM(F7:F8)</f>
        <v>4</v>
      </c>
      <c r="G9" s="213" t="s">
        <v>28</v>
      </c>
      <c r="H9" s="239">
        <f>IF(A7=0,"0",F9/A7)</f>
        <v>2</v>
      </c>
      <c r="I9" s="272" t="e">
        <f>SUM(I11:I65)/COUNT(I11:I65)</f>
        <v>#DIV/0!</v>
      </c>
      <c r="J9" s="269">
        <f>SUM(J7:J8)</f>
        <v>4</v>
      </c>
      <c r="K9" s="213" t="s">
        <v>28</v>
      </c>
      <c r="L9" s="214">
        <f>IF(A7=0,"0",J9/A7)</f>
        <v>2</v>
      </c>
      <c r="M9" s="265">
        <f>SUM(M7:M8)</f>
        <v>4</v>
      </c>
      <c r="N9" s="97" t="s">
        <v>33</v>
      </c>
      <c r="O9" s="97"/>
      <c r="P9" s="97"/>
      <c r="Q9" s="97"/>
      <c r="R9" s="360">
        <f>SUM(R7:R8)</f>
        <v>4</v>
      </c>
      <c r="S9" s="361"/>
      <c r="T9" s="366"/>
      <c r="U9" s="366"/>
      <c r="V9" s="366"/>
      <c r="W9" s="366"/>
      <c r="X9" s="366"/>
      <c r="Y9" s="367"/>
      <c r="Z9" s="346">
        <f>SUM(Z5:Z6)</f>
        <v>0</v>
      </c>
      <c r="AA9" s="347"/>
      <c r="AB9" s="103" t="s">
        <v>71</v>
      </c>
      <c r="AC9" s="104"/>
      <c r="AD9" s="104"/>
      <c r="AE9" s="105"/>
    </row>
    <row r="10" spans="1:32" ht="39.75" customHeight="1">
      <c r="A10" s="258" t="s">
        <v>88</v>
      </c>
      <c r="B10" s="183" t="s">
        <v>82</v>
      </c>
      <c r="C10" s="184" t="s">
        <v>95</v>
      </c>
      <c r="D10" s="185" t="s">
        <v>101</v>
      </c>
      <c r="E10" s="186" t="s">
        <v>96</v>
      </c>
      <c r="F10" s="185" t="s">
        <v>100</v>
      </c>
      <c r="G10" s="275" t="s">
        <v>115</v>
      </c>
      <c r="H10" s="185" t="s">
        <v>30</v>
      </c>
      <c r="I10" s="273" t="s">
        <v>112</v>
      </c>
      <c r="J10" s="245" t="s">
        <v>105</v>
      </c>
      <c r="K10" s="249" t="s">
        <v>106</v>
      </c>
      <c r="L10" s="247" t="s">
        <v>27</v>
      </c>
      <c r="M10" s="187" t="s">
        <v>26</v>
      </c>
      <c r="N10" s="188" t="s">
        <v>0</v>
      </c>
      <c r="O10" s="189" t="s">
        <v>33</v>
      </c>
      <c r="P10" s="190" t="s">
        <v>9</v>
      </c>
      <c r="Q10" s="191" t="s">
        <v>10</v>
      </c>
      <c r="R10" s="192" t="s">
        <v>31</v>
      </c>
      <c r="S10" s="192" t="s">
        <v>32</v>
      </c>
      <c r="T10" s="190" t="s">
        <v>9</v>
      </c>
      <c r="U10" s="191" t="s">
        <v>11</v>
      </c>
      <c r="V10" s="192" t="s">
        <v>31</v>
      </c>
      <c r="W10" s="192" t="s">
        <v>32</v>
      </c>
      <c r="X10" s="190" t="s">
        <v>9</v>
      </c>
      <c r="Y10" s="191" t="s">
        <v>12</v>
      </c>
      <c r="Z10" s="192" t="s">
        <v>31</v>
      </c>
      <c r="AA10" s="192" t="s">
        <v>32</v>
      </c>
      <c r="AB10" s="190" t="s">
        <v>9</v>
      </c>
      <c r="AC10" s="191" t="s">
        <v>13</v>
      </c>
      <c r="AD10" s="192" t="s">
        <v>31</v>
      </c>
      <c r="AE10" s="259" t="s">
        <v>32</v>
      </c>
      <c r="AF10" s="122" t="s">
        <v>84</v>
      </c>
    </row>
    <row r="11" spans="1:34" ht="16.5" customHeight="1">
      <c r="A11" s="179">
        <v>1</v>
      </c>
      <c r="B11" s="241"/>
      <c r="C11" s="243">
        <v>8</v>
      </c>
      <c r="D11" s="244">
        <v>5254</v>
      </c>
      <c r="E11" s="170" t="s">
        <v>86</v>
      </c>
      <c r="F11" s="242">
        <v>356789</v>
      </c>
      <c r="G11" s="20"/>
      <c r="H11" s="170"/>
      <c r="I11" s="274"/>
      <c r="J11" s="246"/>
      <c r="K11" s="250">
        <v>66666</v>
      </c>
      <c r="L11" s="248">
        <v>42585</v>
      </c>
      <c r="M11" s="181">
        <f aca="true" t="shared" si="0" ref="M11:M42">IF(L11="","",L11+$E$5)</f>
        <v>42732</v>
      </c>
      <c r="N11" s="72">
        <v>42706</v>
      </c>
      <c r="O11" s="182">
        <f aca="true" t="shared" si="1" ref="O11:O42">IF(N11&gt;1,COUNTIF(P11:AB11,"B")+COUNTIF(P11:AB11,"E")+COUNTIF(P11:AB11,"BT")+COUNTIF(P11:AB11,"ET")+COUNTIF(P11:AB11,"BV")+COUNTIF(P11:AB11,"EV"),"")</f>
        <v>2</v>
      </c>
      <c r="P11" s="215" t="s">
        <v>34</v>
      </c>
      <c r="Q11" s="271"/>
      <c r="R11" s="21" t="s">
        <v>41</v>
      </c>
      <c r="S11" s="21"/>
      <c r="T11" s="215" t="s">
        <v>34</v>
      </c>
      <c r="U11" s="271"/>
      <c r="V11" s="21" t="s">
        <v>41</v>
      </c>
      <c r="W11" s="21"/>
      <c r="X11" s="215"/>
      <c r="Y11" s="271"/>
      <c r="Z11" s="21"/>
      <c r="AA11" s="21"/>
      <c r="AB11" s="215"/>
      <c r="AC11" s="271"/>
      <c r="AD11" s="20"/>
      <c r="AE11" s="85"/>
      <c r="AF11" s="123"/>
      <c r="AG11" s="22" t="s">
        <v>8</v>
      </c>
      <c r="AH11" s="6" t="s">
        <v>40</v>
      </c>
    </row>
    <row r="12" spans="1:52" ht="16.5" customHeight="1">
      <c r="A12" s="179">
        <v>2</v>
      </c>
      <c r="B12" s="241"/>
      <c r="C12" s="243">
        <v>8</v>
      </c>
      <c r="D12" s="244">
        <v>5260</v>
      </c>
      <c r="E12" s="170" t="s">
        <v>86</v>
      </c>
      <c r="F12" s="242">
        <v>456789</v>
      </c>
      <c r="G12" s="20"/>
      <c r="H12" s="170"/>
      <c r="I12" s="274"/>
      <c r="J12" s="246"/>
      <c r="K12" s="250">
        <v>44444</v>
      </c>
      <c r="L12" s="248">
        <v>42583</v>
      </c>
      <c r="M12" s="181">
        <f t="shared" si="0"/>
        <v>42730</v>
      </c>
      <c r="N12" s="72">
        <v>42731</v>
      </c>
      <c r="O12" s="182">
        <f t="shared" si="1"/>
        <v>2</v>
      </c>
      <c r="P12" s="215" t="s">
        <v>8</v>
      </c>
      <c r="Q12" s="271"/>
      <c r="R12" s="21" t="s">
        <v>40</v>
      </c>
      <c r="S12" s="21"/>
      <c r="T12" s="215" t="s">
        <v>34</v>
      </c>
      <c r="U12" s="271"/>
      <c r="V12" s="21" t="s">
        <v>41</v>
      </c>
      <c r="W12" s="21"/>
      <c r="X12" s="215"/>
      <c r="Y12" s="271"/>
      <c r="Z12" s="21"/>
      <c r="AA12" s="21"/>
      <c r="AB12" s="215"/>
      <c r="AC12" s="271"/>
      <c r="AD12" s="20"/>
      <c r="AE12" s="85"/>
      <c r="AF12" s="123"/>
      <c r="AG12" s="22" t="s">
        <v>34</v>
      </c>
      <c r="AH12" s="6" t="s">
        <v>41</v>
      </c>
      <c r="AZ12" s="84"/>
    </row>
    <row r="13" spans="1:34" ht="16.5" customHeight="1">
      <c r="A13" s="179"/>
      <c r="B13" s="241"/>
      <c r="C13" s="243"/>
      <c r="D13" s="244"/>
      <c r="E13" s="170"/>
      <c r="F13" s="242"/>
      <c r="G13" s="20"/>
      <c r="H13" s="170"/>
      <c r="I13" s="274"/>
      <c r="J13" s="246"/>
      <c r="K13" s="250"/>
      <c r="L13" s="248"/>
      <c r="M13" s="181">
        <f t="shared" si="0"/>
      </c>
      <c r="N13" s="72"/>
      <c r="O13" s="182">
        <f t="shared" si="1"/>
      </c>
      <c r="P13" s="215"/>
      <c r="Q13" s="271"/>
      <c r="R13" s="21"/>
      <c r="S13" s="21"/>
      <c r="T13" s="215"/>
      <c r="U13" s="271"/>
      <c r="V13" s="21"/>
      <c r="W13" s="21"/>
      <c r="X13" s="215"/>
      <c r="Y13" s="271"/>
      <c r="Z13" s="21"/>
      <c r="AA13" s="21"/>
      <c r="AB13" s="215"/>
      <c r="AC13" s="271"/>
      <c r="AD13" s="20"/>
      <c r="AE13" s="85"/>
      <c r="AF13" s="124"/>
      <c r="AG13" s="270" t="s">
        <v>38</v>
      </c>
      <c r="AH13" s="6" t="s">
        <v>42</v>
      </c>
    </row>
    <row r="14" spans="1:52" ht="16.5" customHeight="1">
      <c r="A14" s="179"/>
      <c r="B14" s="241"/>
      <c r="C14" s="243"/>
      <c r="D14" s="244"/>
      <c r="E14" s="170"/>
      <c r="F14" s="242"/>
      <c r="G14" s="20"/>
      <c r="H14" s="170"/>
      <c r="I14" s="274"/>
      <c r="J14" s="246"/>
      <c r="K14" s="250"/>
      <c r="L14" s="248"/>
      <c r="M14" s="181">
        <f t="shared" si="0"/>
      </c>
      <c r="N14" s="72"/>
      <c r="O14" s="182">
        <f t="shared" si="1"/>
      </c>
      <c r="P14" s="215"/>
      <c r="Q14" s="271"/>
      <c r="R14" s="21"/>
      <c r="S14" s="21"/>
      <c r="T14" s="215"/>
      <c r="U14" s="271"/>
      <c r="V14" s="21"/>
      <c r="W14" s="21"/>
      <c r="X14" s="215"/>
      <c r="Y14" s="271"/>
      <c r="Z14" s="21"/>
      <c r="AA14" s="21"/>
      <c r="AB14" s="215"/>
      <c r="AC14" s="271"/>
      <c r="AD14" s="20"/>
      <c r="AE14" s="85"/>
      <c r="AF14" s="124"/>
      <c r="AG14" s="22" t="s">
        <v>36</v>
      </c>
      <c r="AZ14" s="84"/>
    </row>
    <row r="15" spans="1:33" ht="16.5" customHeight="1">
      <c r="A15" s="179"/>
      <c r="B15" s="241"/>
      <c r="C15" s="243"/>
      <c r="D15" s="244"/>
      <c r="E15" s="170"/>
      <c r="F15" s="242"/>
      <c r="G15" s="20"/>
      <c r="H15" s="170"/>
      <c r="I15" s="274"/>
      <c r="J15" s="246"/>
      <c r="K15" s="250"/>
      <c r="L15" s="248"/>
      <c r="M15" s="181">
        <f t="shared" si="0"/>
      </c>
      <c r="N15" s="72"/>
      <c r="O15" s="182">
        <f t="shared" si="1"/>
      </c>
      <c r="P15" s="215"/>
      <c r="Q15" s="271"/>
      <c r="R15" s="21"/>
      <c r="S15" s="21"/>
      <c r="T15" s="215"/>
      <c r="U15" s="271"/>
      <c r="V15" s="21"/>
      <c r="W15" s="21"/>
      <c r="X15" s="215"/>
      <c r="Y15" s="271"/>
      <c r="Z15" s="21"/>
      <c r="AA15" s="21"/>
      <c r="AB15" s="215"/>
      <c r="AC15" s="271"/>
      <c r="AD15" s="20"/>
      <c r="AE15" s="85"/>
      <c r="AF15" s="123"/>
      <c r="AG15" s="22" t="s">
        <v>35</v>
      </c>
    </row>
    <row r="16" spans="1:33" ht="16.5" customHeight="1">
      <c r="A16" s="179"/>
      <c r="B16" s="241"/>
      <c r="C16" s="243"/>
      <c r="D16" s="20"/>
      <c r="E16" s="170"/>
      <c r="F16" s="242"/>
      <c r="G16" s="20"/>
      <c r="H16" s="170"/>
      <c r="I16" s="274"/>
      <c r="J16" s="246"/>
      <c r="K16" s="250"/>
      <c r="L16" s="248"/>
      <c r="M16" s="181">
        <f t="shared" si="0"/>
      </c>
      <c r="N16" s="72"/>
      <c r="O16" s="182">
        <f t="shared" si="1"/>
      </c>
      <c r="P16" s="215"/>
      <c r="Q16" s="271"/>
      <c r="R16" s="21"/>
      <c r="S16" s="21"/>
      <c r="T16" s="215"/>
      <c r="U16" s="271"/>
      <c r="V16" s="21"/>
      <c r="W16" s="21"/>
      <c r="X16" s="215"/>
      <c r="Y16" s="271"/>
      <c r="Z16" s="21"/>
      <c r="AA16" s="21"/>
      <c r="AB16" s="215"/>
      <c r="AC16" s="271"/>
      <c r="AD16" s="21"/>
      <c r="AE16" s="85"/>
      <c r="AF16" s="123"/>
      <c r="AG16" s="22" t="s">
        <v>37</v>
      </c>
    </row>
    <row r="17" spans="1:34" ht="16.5" customHeight="1">
      <c r="A17" s="179"/>
      <c r="B17" s="241"/>
      <c r="C17" s="243"/>
      <c r="D17" s="20"/>
      <c r="E17" s="170"/>
      <c r="F17" s="242"/>
      <c r="G17" s="20"/>
      <c r="H17" s="170"/>
      <c r="I17" s="274"/>
      <c r="J17" s="246"/>
      <c r="K17" s="250"/>
      <c r="L17" s="248"/>
      <c r="M17" s="181">
        <f t="shared" si="0"/>
      </c>
      <c r="N17" s="72"/>
      <c r="O17" s="182">
        <f t="shared" si="1"/>
      </c>
      <c r="P17" s="215"/>
      <c r="Q17" s="271"/>
      <c r="R17" s="284"/>
      <c r="S17" s="21"/>
      <c r="T17" s="215"/>
      <c r="U17" s="271"/>
      <c r="V17" s="21"/>
      <c r="W17" s="21"/>
      <c r="X17" s="215"/>
      <c r="Y17" s="271"/>
      <c r="Z17" s="21"/>
      <c r="AA17" s="21"/>
      <c r="AB17" s="215"/>
      <c r="AC17" s="271"/>
      <c r="AD17" s="20"/>
      <c r="AE17" s="85"/>
      <c r="AF17" s="125"/>
      <c r="AG17" s="22"/>
      <c r="AH17" s="56"/>
    </row>
    <row r="18" spans="1:34" ht="16.5" customHeight="1">
      <c r="A18" s="179"/>
      <c r="B18" s="241"/>
      <c r="C18" s="243"/>
      <c r="D18" s="244"/>
      <c r="E18" s="170"/>
      <c r="F18" s="242"/>
      <c r="G18" s="20"/>
      <c r="H18" s="170"/>
      <c r="I18" s="274"/>
      <c r="J18" s="246"/>
      <c r="K18" s="250"/>
      <c r="L18" s="248"/>
      <c r="M18" s="181">
        <f t="shared" si="0"/>
      </c>
      <c r="N18" s="72"/>
      <c r="O18" s="182">
        <f t="shared" si="1"/>
      </c>
      <c r="P18" s="215"/>
      <c r="Q18" s="271"/>
      <c r="R18" s="21"/>
      <c r="S18" s="21"/>
      <c r="T18" s="215"/>
      <c r="U18" s="271"/>
      <c r="V18" s="21"/>
      <c r="W18" s="21"/>
      <c r="X18" s="215"/>
      <c r="Y18" s="271"/>
      <c r="Z18" s="21"/>
      <c r="AA18" s="21"/>
      <c r="AB18" s="215"/>
      <c r="AC18" s="271"/>
      <c r="AD18" s="20"/>
      <c r="AE18" s="85"/>
      <c r="AF18" s="125"/>
      <c r="AG18" s="56"/>
      <c r="AH18" s="56"/>
    </row>
    <row r="19" spans="1:34" ht="16.5" customHeight="1">
      <c r="A19" s="179"/>
      <c r="B19" s="241"/>
      <c r="C19" s="243"/>
      <c r="D19" s="244"/>
      <c r="E19" s="170"/>
      <c r="F19" s="242"/>
      <c r="G19" s="20"/>
      <c r="H19" s="170"/>
      <c r="I19" s="274"/>
      <c r="J19" s="246"/>
      <c r="K19" s="250"/>
      <c r="L19" s="248"/>
      <c r="M19" s="181">
        <f t="shared" si="0"/>
      </c>
      <c r="N19" s="72"/>
      <c r="O19" s="182">
        <f t="shared" si="1"/>
      </c>
      <c r="P19" s="215"/>
      <c r="Q19" s="271"/>
      <c r="R19" s="21"/>
      <c r="S19" s="21"/>
      <c r="T19" s="215"/>
      <c r="U19" s="271"/>
      <c r="V19" s="21"/>
      <c r="W19" s="21"/>
      <c r="X19" s="215"/>
      <c r="Y19" s="271"/>
      <c r="Z19" s="21"/>
      <c r="AA19" s="21"/>
      <c r="AB19" s="215"/>
      <c r="AC19" s="271"/>
      <c r="AD19" s="20"/>
      <c r="AE19" s="85"/>
      <c r="AF19" s="178"/>
      <c r="AG19" s="22"/>
      <c r="AH19" s="56"/>
    </row>
    <row r="20" spans="1:34" ht="16.5" customHeight="1">
      <c r="A20" s="179"/>
      <c r="B20" s="241"/>
      <c r="C20" s="243"/>
      <c r="D20" s="244"/>
      <c r="E20" s="170"/>
      <c r="F20" s="242"/>
      <c r="G20" s="20"/>
      <c r="H20" s="170"/>
      <c r="I20" s="274"/>
      <c r="J20" s="246"/>
      <c r="K20" s="250"/>
      <c r="L20" s="248"/>
      <c r="M20" s="181">
        <f t="shared" si="0"/>
      </c>
      <c r="N20" s="72"/>
      <c r="O20" s="182">
        <f t="shared" si="1"/>
      </c>
      <c r="P20" s="215"/>
      <c r="Q20" s="271"/>
      <c r="R20" s="21"/>
      <c r="S20" s="21"/>
      <c r="T20" s="215"/>
      <c r="U20" s="271"/>
      <c r="V20" s="21"/>
      <c r="W20" s="21"/>
      <c r="X20" s="215"/>
      <c r="Y20" s="271"/>
      <c r="Z20" s="21"/>
      <c r="AA20" s="21"/>
      <c r="AB20" s="215"/>
      <c r="AC20" s="271"/>
      <c r="AD20" s="20"/>
      <c r="AE20" s="85"/>
      <c r="AF20" s="178"/>
      <c r="AG20" s="56"/>
      <c r="AH20" s="56"/>
    </row>
    <row r="21" spans="1:34" ht="16.5" customHeight="1">
      <c r="A21" s="238"/>
      <c r="B21" s="241"/>
      <c r="C21" s="243"/>
      <c r="D21" s="244"/>
      <c r="E21" s="170"/>
      <c r="F21" s="242"/>
      <c r="G21" s="20"/>
      <c r="H21" s="170"/>
      <c r="I21" s="274"/>
      <c r="J21" s="246"/>
      <c r="K21" s="250"/>
      <c r="L21" s="248"/>
      <c r="M21" s="181">
        <f t="shared" si="0"/>
      </c>
      <c r="N21" s="72"/>
      <c r="O21" s="182">
        <f t="shared" si="1"/>
      </c>
      <c r="P21" s="215"/>
      <c r="Q21" s="271"/>
      <c r="R21" s="21"/>
      <c r="S21" s="21"/>
      <c r="T21" s="215"/>
      <c r="U21" s="271"/>
      <c r="V21" s="21"/>
      <c r="W21" s="21"/>
      <c r="X21" s="215"/>
      <c r="Y21" s="271"/>
      <c r="Z21" s="21"/>
      <c r="AA21" s="21"/>
      <c r="AB21" s="215"/>
      <c r="AC21" s="271"/>
      <c r="AD21" s="20"/>
      <c r="AE21" s="85"/>
      <c r="AF21" s="125"/>
      <c r="AH21" s="56"/>
    </row>
    <row r="22" spans="1:34" ht="16.5" customHeight="1">
      <c r="A22" s="179"/>
      <c r="B22" s="241"/>
      <c r="C22" s="243"/>
      <c r="D22" s="244"/>
      <c r="E22" s="170"/>
      <c r="F22" s="242"/>
      <c r="G22" s="20"/>
      <c r="H22" s="170"/>
      <c r="I22" s="274"/>
      <c r="J22" s="246"/>
      <c r="K22" s="250"/>
      <c r="L22" s="248"/>
      <c r="M22" s="181">
        <f t="shared" si="0"/>
      </c>
      <c r="N22" s="72"/>
      <c r="O22" s="182">
        <f t="shared" si="1"/>
      </c>
      <c r="P22" s="215"/>
      <c r="Q22" s="271"/>
      <c r="R22" s="21"/>
      <c r="S22" s="21"/>
      <c r="T22" s="215"/>
      <c r="U22" s="271"/>
      <c r="V22" s="21"/>
      <c r="W22" s="21"/>
      <c r="X22" s="215"/>
      <c r="Y22" s="271"/>
      <c r="Z22" s="21"/>
      <c r="AA22" s="21"/>
      <c r="AB22" s="215"/>
      <c r="AC22" s="271"/>
      <c r="AD22" s="20"/>
      <c r="AE22" s="85"/>
      <c r="AF22" s="178"/>
      <c r="AG22" s="22"/>
      <c r="AH22" s="56"/>
    </row>
    <row r="23" spans="1:34" ht="16.5" customHeight="1">
      <c r="A23" s="179"/>
      <c r="B23" s="241"/>
      <c r="C23" s="243"/>
      <c r="D23" s="20"/>
      <c r="E23" s="170"/>
      <c r="F23" s="242"/>
      <c r="G23" s="20"/>
      <c r="H23" s="170"/>
      <c r="I23" s="274"/>
      <c r="J23" s="246"/>
      <c r="K23" s="250"/>
      <c r="L23" s="248"/>
      <c r="M23" s="181">
        <f t="shared" si="0"/>
      </c>
      <c r="N23" s="72"/>
      <c r="O23" s="182">
        <f t="shared" si="1"/>
      </c>
      <c r="P23" s="215"/>
      <c r="Q23" s="271"/>
      <c r="R23" s="21"/>
      <c r="S23" s="21"/>
      <c r="T23" s="215"/>
      <c r="U23" s="271"/>
      <c r="V23" s="21"/>
      <c r="W23" s="21"/>
      <c r="X23" s="215"/>
      <c r="Y23" s="271"/>
      <c r="Z23" s="21"/>
      <c r="AA23" s="21"/>
      <c r="AB23" s="215"/>
      <c r="AC23" s="271"/>
      <c r="AD23" s="20"/>
      <c r="AE23" s="85"/>
      <c r="AF23" s="178"/>
      <c r="AH23" s="56"/>
    </row>
    <row r="24" spans="1:34" ht="16.5" customHeight="1">
      <c r="A24" s="238"/>
      <c r="B24" s="241"/>
      <c r="C24" s="243"/>
      <c r="D24" s="244"/>
      <c r="E24" s="170"/>
      <c r="F24" s="242"/>
      <c r="G24" s="20"/>
      <c r="H24" s="170"/>
      <c r="I24" s="274"/>
      <c r="J24" s="246"/>
      <c r="K24" s="250"/>
      <c r="L24" s="248"/>
      <c r="M24" s="181">
        <f t="shared" si="0"/>
      </c>
      <c r="N24" s="72"/>
      <c r="O24" s="182">
        <f t="shared" si="1"/>
      </c>
      <c r="P24" s="215"/>
      <c r="Q24" s="271"/>
      <c r="R24" s="21"/>
      <c r="S24" s="21"/>
      <c r="T24" s="215"/>
      <c r="U24" s="271"/>
      <c r="V24" s="21"/>
      <c r="W24" s="21"/>
      <c r="X24" s="215"/>
      <c r="Y24" s="271"/>
      <c r="Z24" s="21"/>
      <c r="AA24" s="21"/>
      <c r="AB24" s="215"/>
      <c r="AC24" s="271"/>
      <c r="AD24" s="20"/>
      <c r="AE24" s="85"/>
      <c r="AF24" s="125"/>
      <c r="AH24" s="56"/>
    </row>
    <row r="25" spans="1:34" ht="16.5" customHeight="1">
      <c r="A25" s="238"/>
      <c r="B25" s="241"/>
      <c r="C25" s="243"/>
      <c r="D25" s="244"/>
      <c r="E25" s="170"/>
      <c r="F25" s="242"/>
      <c r="G25" s="20"/>
      <c r="H25" s="170"/>
      <c r="I25" s="274"/>
      <c r="J25" s="246"/>
      <c r="K25" s="250"/>
      <c r="L25" s="248"/>
      <c r="M25" s="181">
        <f t="shared" si="0"/>
      </c>
      <c r="N25" s="72"/>
      <c r="O25" s="182">
        <f t="shared" si="1"/>
      </c>
      <c r="P25" s="215"/>
      <c r="Q25" s="271"/>
      <c r="R25" s="21"/>
      <c r="S25" s="21"/>
      <c r="T25" s="215"/>
      <c r="U25" s="271"/>
      <c r="V25" s="21"/>
      <c r="W25" s="21"/>
      <c r="X25" s="215"/>
      <c r="Y25" s="271"/>
      <c r="Z25" s="21"/>
      <c r="AA25" s="21"/>
      <c r="AB25" s="215"/>
      <c r="AC25" s="271"/>
      <c r="AD25" s="20"/>
      <c r="AE25" s="85"/>
      <c r="AF25" s="178"/>
      <c r="AH25" s="56"/>
    </row>
    <row r="26" spans="1:34" ht="16.5" customHeight="1">
      <c r="A26" s="179"/>
      <c r="B26" s="241"/>
      <c r="C26" s="243"/>
      <c r="D26" s="244"/>
      <c r="E26" s="170"/>
      <c r="F26" s="242"/>
      <c r="G26" s="20"/>
      <c r="H26" s="170"/>
      <c r="I26" s="274"/>
      <c r="J26" s="246"/>
      <c r="K26" s="250"/>
      <c r="L26" s="248"/>
      <c r="M26" s="181">
        <f t="shared" si="0"/>
      </c>
      <c r="N26" s="72"/>
      <c r="O26" s="182">
        <f t="shared" si="1"/>
      </c>
      <c r="P26" s="215"/>
      <c r="Q26" s="271"/>
      <c r="R26" s="21"/>
      <c r="S26" s="21"/>
      <c r="T26" s="215"/>
      <c r="U26" s="271"/>
      <c r="V26" s="21"/>
      <c r="W26" s="21"/>
      <c r="X26" s="215"/>
      <c r="Y26" s="271"/>
      <c r="Z26" s="21"/>
      <c r="AA26" s="21"/>
      <c r="AB26" s="215"/>
      <c r="AC26" s="271"/>
      <c r="AD26" s="20"/>
      <c r="AE26" s="85"/>
      <c r="AF26" s="178"/>
      <c r="AH26" s="56"/>
    </row>
    <row r="27" spans="1:34" ht="16.5" customHeight="1">
      <c r="A27" s="238"/>
      <c r="B27" s="241"/>
      <c r="C27" s="243"/>
      <c r="D27" s="244"/>
      <c r="E27" s="170"/>
      <c r="F27" s="242"/>
      <c r="G27" s="20"/>
      <c r="H27" s="170"/>
      <c r="I27" s="274"/>
      <c r="J27" s="246"/>
      <c r="K27" s="250"/>
      <c r="L27" s="248"/>
      <c r="M27" s="181">
        <f t="shared" si="0"/>
      </c>
      <c r="N27" s="72"/>
      <c r="O27" s="182">
        <f t="shared" si="1"/>
      </c>
      <c r="P27" s="215"/>
      <c r="Q27" s="271"/>
      <c r="R27" s="21"/>
      <c r="S27" s="21"/>
      <c r="T27" s="215"/>
      <c r="U27" s="271"/>
      <c r="V27" s="21"/>
      <c r="W27" s="21"/>
      <c r="X27" s="215"/>
      <c r="Y27" s="271"/>
      <c r="Z27" s="21"/>
      <c r="AA27" s="21"/>
      <c r="AB27" s="215"/>
      <c r="AC27" s="271"/>
      <c r="AD27" s="20"/>
      <c r="AE27" s="85"/>
      <c r="AF27" s="125"/>
      <c r="AH27" s="56"/>
    </row>
    <row r="28" spans="1:34" ht="16.5" customHeight="1">
      <c r="A28" s="179"/>
      <c r="B28" s="241"/>
      <c r="C28" s="243"/>
      <c r="D28" s="244"/>
      <c r="E28" s="170"/>
      <c r="F28" s="242"/>
      <c r="G28" s="20"/>
      <c r="H28" s="170"/>
      <c r="I28" s="274"/>
      <c r="J28" s="246"/>
      <c r="K28" s="250"/>
      <c r="L28" s="248"/>
      <c r="M28" s="181">
        <f t="shared" si="0"/>
      </c>
      <c r="N28" s="72"/>
      <c r="O28" s="182">
        <f t="shared" si="1"/>
      </c>
      <c r="P28" s="215"/>
      <c r="Q28" s="271"/>
      <c r="R28" s="21"/>
      <c r="S28" s="21"/>
      <c r="T28" s="215"/>
      <c r="U28" s="271"/>
      <c r="V28" s="21"/>
      <c r="W28" s="21"/>
      <c r="X28" s="215"/>
      <c r="Y28" s="271"/>
      <c r="Z28" s="21"/>
      <c r="AA28" s="21"/>
      <c r="AB28" s="215"/>
      <c r="AC28" s="271"/>
      <c r="AD28" s="20"/>
      <c r="AE28" s="85"/>
      <c r="AF28" s="123"/>
      <c r="AG28" s="56"/>
      <c r="AH28" s="56"/>
    </row>
    <row r="29" spans="1:34" ht="16.5" customHeight="1">
      <c r="A29" s="179"/>
      <c r="B29" s="241"/>
      <c r="C29" s="243"/>
      <c r="D29" s="244"/>
      <c r="E29" s="170"/>
      <c r="F29" s="242"/>
      <c r="G29" s="20"/>
      <c r="H29" s="170"/>
      <c r="I29" s="274"/>
      <c r="J29" s="246"/>
      <c r="K29" s="250"/>
      <c r="L29" s="248"/>
      <c r="M29" s="181">
        <f t="shared" si="0"/>
      </c>
      <c r="N29" s="72"/>
      <c r="O29" s="182">
        <f t="shared" si="1"/>
      </c>
      <c r="P29" s="215"/>
      <c r="Q29" s="271"/>
      <c r="R29" s="21"/>
      <c r="S29" s="21"/>
      <c r="T29" s="215"/>
      <c r="U29" s="271"/>
      <c r="V29" s="21"/>
      <c r="W29" s="21"/>
      <c r="X29" s="215"/>
      <c r="Y29" s="271"/>
      <c r="Z29" s="21"/>
      <c r="AA29" s="21"/>
      <c r="AB29" s="215"/>
      <c r="AC29" s="271"/>
      <c r="AD29" s="20"/>
      <c r="AE29" s="85"/>
      <c r="AF29" s="178"/>
      <c r="AG29" s="56"/>
      <c r="AH29" s="56"/>
    </row>
    <row r="30" spans="1:34" ht="16.5" customHeight="1">
      <c r="A30" s="179"/>
      <c r="B30" s="241"/>
      <c r="C30" s="243"/>
      <c r="D30" s="244"/>
      <c r="E30" s="170"/>
      <c r="F30" s="242"/>
      <c r="G30" s="20"/>
      <c r="H30" s="170"/>
      <c r="I30" s="274"/>
      <c r="J30" s="246"/>
      <c r="K30" s="250"/>
      <c r="L30" s="248"/>
      <c r="M30" s="181">
        <f t="shared" si="0"/>
      </c>
      <c r="N30" s="72"/>
      <c r="O30" s="182">
        <f t="shared" si="1"/>
      </c>
      <c r="P30" s="215"/>
      <c r="Q30" s="271"/>
      <c r="R30" s="20"/>
      <c r="S30" s="21"/>
      <c r="T30" s="215"/>
      <c r="U30" s="271"/>
      <c r="V30" s="21"/>
      <c r="W30" s="21"/>
      <c r="X30" s="215"/>
      <c r="Y30" s="271"/>
      <c r="Z30" s="21"/>
      <c r="AA30" s="21"/>
      <c r="AB30" s="215"/>
      <c r="AC30" s="271"/>
      <c r="AD30" s="20"/>
      <c r="AE30" s="85"/>
      <c r="AF30" s="178"/>
      <c r="AG30" s="56"/>
      <c r="AH30" s="56"/>
    </row>
    <row r="31" spans="1:34" ht="16.5" customHeight="1">
      <c r="A31" s="179"/>
      <c r="B31" s="241"/>
      <c r="C31" s="243"/>
      <c r="D31" s="244"/>
      <c r="E31" s="170"/>
      <c r="F31" s="242"/>
      <c r="G31" s="20"/>
      <c r="H31" s="170"/>
      <c r="I31" s="274"/>
      <c r="J31" s="246"/>
      <c r="K31" s="250"/>
      <c r="L31" s="248"/>
      <c r="M31" s="181">
        <f t="shared" si="0"/>
      </c>
      <c r="N31" s="72"/>
      <c r="O31" s="182">
        <f t="shared" si="1"/>
      </c>
      <c r="P31" s="215"/>
      <c r="Q31" s="271"/>
      <c r="R31" s="21"/>
      <c r="S31" s="21"/>
      <c r="T31" s="215"/>
      <c r="U31" s="271"/>
      <c r="V31" s="21"/>
      <c r="W31" s="21"/>
      <c r="X31" s="215"/>
      <c r="Y31" s="271"/>
      <c r="Z31" s="21"/>
      <c r="AA31" s="21"/>
      <c r="AB31" s="215"/>
      <c r="AC31" s="271"/>
      <c r="AD31" s="20"/>
      <c r="AE31" s="85"/>
      <c r="AF31" s="178"/>
      <c r="AH31" s="56"/>
    </row>
    <row r="32" spans="1:32" ht="16.5" customHeight="1">
      <c r="A32" s="238"/>
      <c r="B32" s="241"/>
      <c r="C32" s="243"/>
      <c r="D32" s="244"/>
      <c r="E32" s="170"/>
      <c r="F32" s="242"/>
      <c r="G32" s="20"/>
      <c r="H32" s="170"/>
      <c r="I32" s="274"/>
      <c r="J32" s="246"/>
      <c r="K32" s="250"/>
      <c r="L32" s="248"/>
      <c r="M32" s="181">
        <f t="shared" si="0"/>
      </c>
      <c r="N32" s="72"/>
      <c r="O32" s="182">
        <f t="shared" si="1"/>
      </c>
      <c r="P32" s="215"/>
      <c r="Q32" s="271"/>
      <c r="R32" s="21"/>
      <c r="S32" s="21"/>
      <c r="T32" s="215"/>
      <c r="U32" s="271"/>
      <c r="V32" s="21"/>
      <c r="W32" s="21"/>
      <c r="X32" s="215"/>
      <c r="Y32" s="271"/>
      <c r="Z32" s="21"/>
      <c r="AA32" s="21"/>
      <c r="AB32" s="215"/>
      <c r="AC32" s="271"/>
      <c r="AD32" s="20"/>
      <c r="AE32" s="86"/>
      <c r="AF32" s="124"/>
    </row>
    <row r="33" spans="1:32" ht="16.5" customHeight="1">
      <c r="A33" s="238"/>
      <c r="B33" s="241"/>
      <c r="C33" s="243"/>
      <c r="D33" s="244"/>
      <c r="E33" s="170"/>
      <c r="F33" s="242"/>
      <c r="G33" s="20"/>
      <c r="H33" s="170"/>
      <c r="I33" s="274"/>
      <c r="J33" s="246"/>
      <c r="K33" s="250"/>
      <c r="L33" s="248"/>
      <c r="M33" s="181">
        <f t="shared" si="0"/>
      </c>
      <c r="N33" s="72"/>
      <c r="O33" s="182">
        <f t="shared" si="1"/>
      </c>
      <c r="P33" s="215"/>
      <c r="Q33" s="271"/>
      <c r="R33" s="21"/>
      <c r="S33" s="21"/>
      <c r="T33" s="215"/>
      <c r="U33" s="271"/>
      <c r="V33" s="21"/>
      <c r="W33" s="21"/>
      <c r="X33" s="215"/>
      <c r="Y33" s="271"/>
      <c r="Z33" s="21"/>
      <c r="AA33" s="21"/>
      <c r="AB33" s="215"/>
      <c r="AC33" s="271"/>
      <c r="AD33" s="20"/>
      <c r="AE33" s="86"/>
      <c r="AF33" s="124"/>
    </row>
    <row r="34" spans="1:32" ht="16.5" customHeight="1">
      <c r="A34" s="238"/>
      <c r="B34" s="241"/>
      <c r="C34" s="243"/>
      <c r="D34" s="244"/>
      <c r="E34" s="170"/>
      <c r="F34" s="242"/>
      <c r="G34" s="20"/>
      <c r="H34" s="170"/>
      <c r="I34" s="274"/>
      <c r="J34" s="246"/>
      <c r="K34" s="250"/>
      <c r="L34" s="248"/>
      <c r="M34" s="181">
        <f t="shared" si="0"/>
      </c>
      <c r="N34" s="72"/>
      <c r="O34" s="182">
        <f t="shared" si="1"/>
      </c>
      <c r="P34" s="215"/>
      <c r="Q34" s="271"/>
      <c r="R34" s="21"/>
      <c r="S34" s="21"/>
      <c r="T34" s="215"/>
      <c r="U34" s="271"/>
      <c r="V34" s="21"/>
      <c r="W34" s="21"/>
      <c r="X34" s="215"/>
      <c r="Y34" s="271"/>
      <c r="Z34" s="21"/>
      <c r="AA34" s="21"/>
      <c r="AB34" s="215"/>
      <c r="AC34" s="271"/>
      <c r="AD34" s="20"/>
      <c r="AE34" s="86"/>
      <c r="AF34" s="124"/>
    </row>
    <row r="35" spans="1:32" ht="16.5" customHeight="1">
      <c r="A35" s="180"/>
      <c r="B35" s="241"/>
      <c r="C35" s="243"/>
      <c r="D35" s="244"/>
      <c r="E35" s="170"/>
      <c r="F35" s="242"/>
      <c r="G35" s="20"/>
      <c r="H35" s="170"/>
      <c r="I35" s="274"/>
      <c r="J35" s="246"/>
      <c r="K35" s="250"/>
      <c r="L35" s="248"/>
      <c r="M35" s="181">
        <f t="shared" si="0"/>
      </c>
      <c r="N35" s="72"/>
      <c r="O35" s="182">
        <f t="shared" si="1"/>
      </c>
      <c r="P35" s="215"/>
      <c r="Q35" s="271"/>
      <c r="R35" s="21"/>
      <c r="S35" s="21"/>
      <c r="T35" s="215"/>
      <c r="U35" s="271"/>
      <c r="V35" s="21"/>
      <c r="W35" s="21"/>
      <c r="X35" s="215"/>
      <c r="Y35" s="271"/>
      <c r="Z35" s="21"/>
      <c r="AA35" s="21"/>
      <c r="AB35" s="215"/>
      <c r="AC35" s="271"/>
      <c r="AD35" s="20"/>
      <c r="AE35" s="86"/>
      <c r="AF35" s="123"/>
    </row>
    <row r="36" spans="1:52" ht="16.5" customHeight="1">
      <c r="A36" s="180"/>
      <c r="B36" s="241"/>
      <c r="C36" s="243"/>
      <c r="D36" s="244"/>
      <c r="E36" s="170"/>
      <c r="F36" s="242"/>
      <c r="G36" s="20"/>
      <c r="H36" s="170"/>
      <c r="I36" s="274"/>
      <c r="J36" s="246"/>
      <c r="K36" s="250"/>
      <c r="L36" s="248"/>
      <c r="M36" s="181">
        <f t="shared" si="0"/>
      </c>
      <c r="N36" s="72"/>
      <c r="O36" s="182">
        <f t="shared" si="1"/>
      </c>
      <c r="P36" s="215"/>
      <c r="Q36" s="271"/>
      <c r="R36" s="21"/>
      <c r="S36" s="21"/>
      <c r="T36" s="215"/>
      <c r="U36" s="271"/>
      <c r="V36" s="21"/>
      <c r="W36" s="21"/>
      <c r="X36" s="215"/>
      <c r="Y36" s="271"/>
      <c r="Z36" s="21"/>
      <c r="AA36" s="21"/>
      <c r="AB36" s="215"/>
      <c r="AC36" s="271"/>
      <c r="AD36" s="20"/>
      <c r="AE36" s="86"/>
      <c r="AF36" s="12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</row>
    <row r="37" spans="1:32" ht="16.5" customHeight="1">
      <c r="A37" s="180"/>
      <c r="B37" s="241"/>
      <c r="C37" s="243"/>
      <c r="D37" s="244"/>
      <c r="E37" s="170"/>
      <c r="F37" s="242"/>
      <c r="G37" s="20"/>
      <c r="H37" s="170"/>
      <c r="I37" s="274"/>
      <c r="J37" s="246"/>
      <c r="K37" s="250"/>
      <c r="L37" s="248"/>
      <c r="M37" s="181">
        <f t="shared" si="0"/>
      </c>
      <c r="N37" s="72"/>
      <c r="O37" s="182">
        <f t="shared" si="1"/>
      </c>
      <c r="P37" s="215"/>
      <c r="Q37" s="271"/>
      <c r="R37" s="21"/>
      <c r="S37" s="21"/>
      <c r="T37" s="215"/>
      <c r="U37" s="271"/>
      <c r="V37" s="21"/>
      <c r="W37" s="21"/>
      <c r="X37" s="215"/>
      <c r="Y37" s="271"/>
      <c r="Z37" s="21"/>
      <c r="AA37" s="21"/>
      <c r="AB37" s="215"/>
      <c r="AC37" s="271"/>
      <c r="AD37" s="20"/>
      <c r="AE37" s="86"/>
      <c r="AF37" s="124"/>
    </row>
    <row r="38" spans="1:32" ht="16.5" customHeight="1">
      <c r="A38" s="237"/>
      <c r="B38" s="241"/>
      <c r="C38" s="243"/>
      <c r="D38" s="244"/>
      <c r="E38" s="170"/>
      <c r="F38" s="242"/>
      <c r="G38" s="20"/>
      <c r="H38" s="170"/>
      <c r="I38" s="274"/>
      <c r="J38" s="246"/>
      <c r="K38" s="250"/>
      <c r="L38" s="248"/>
      <c r="M38" s="181">
        <f t="shared" si="0"/>
      </c>
      <c r="N38" s="72"/>
      <c r="O38" s="182">
        <f t="shared" si="1"/>
      </c>
      <c r="P38" s="215"/>
      <c r="Q38" s="271"/>
      <c r="R38" s="21"/>
      <c r="S38" s="21"/>
      <c r="T38" s="215"/>
      <c r="U38" s="271"/>
      <c r="V38" s="21"/>
      <c r="W38" s="21"/>
      <c r="X38" s="215"/>
      <c r="Y38" s="271"/>
      <c r="Z38" s="21"/>
      <c r="AA38" s="21"/>
      <c r="AB38" s="215"/>
      <c r="AC38" s="271"/>
      <c r="AD38" s="20"/>
      <c r="AE38" s="86"/>
      <c r="AF38" s="124"/>
    </row>
    <row r="39" spans="1:32" ht="16.5" customHeight="1">
      <c r="A39" s="179"/>
      <c r="B39" s="241"/>
      <c r="C39" s="243"/>
      <c r="D39" s="244"/>
      <c r="E39" s="170"/>
      <c r="F39" s="242"/>
      <c r="G39" s="20"/>
      <c r="H39" s="170"/>
      <c r="I39" s="274"/>
      <c r="J39" s="246"/>
      <c r="K39" s="250"/>
      <c r="L39" s="248"/>
      <c r="M39" s="181">
        <f t="shared" si="0"/>
      </c>
      <c r="N39" s="72"/>
      <c r="O39" s="182">
        <f t="shared" si="1"/>
      </c>
      <c r="P39" s="215"/>
      <c r="Q39" s="287"/>
      <c r="R39" s="21"/>
      <c r="S39" s="21"/>
      <c r="T39" s="215"/>
      <c r="U39" s="271"/>
      <c r="V39" s="21"/>
      <c r="W39" s="21"/>
      <c r="X39" s="215"/>
      <c r="Y39" s="271"/>
      <c r="Z39" s="21"/>
      <c r="AA39" s="21"/>
      <c r="AB39" s="215"/>
      <c r="AC39" s="271"/>
      <c r="AD39" s="20"/>
      <c r="AE39" s="85"/>
      <c r="AF39" s="123"/>
    </row>
    <row r="40" spans="1:32" ht="16.5" customHeight="1">
      <c r="A40" s="179"/>
      <c r="B40" s="241"/>
      <c r="C40" s="243"/>
      <c r="D40" s="244"/>
      <c r="E40" s="170"/>
      <c r="F40" s="242"/>
      <c r="G40" s="20"/>
      <c r="H40" s="170"/>
      <c r="I40" s="274"/>
      <c r="J40" s="246"/>
      <c r="K40" s="250"/>
      <c r="L40" s="248"/>
      <c r="M40" s="181">
        <f t="shared" si="0"/>
      </c>
      <c r="N40" s="72"/>
      <c r="O40" s="182">
        <f t="shared" si="1"/>
      </c>
      <c r="P40" s="215"/>
      <c r="Q40" s="271"/>
      <c r="R40" s="21"/>
      <c r="S40" s="21"/>
      <c r="T40" s="215"/>
      <c r="U40" s="271"/>
      <c r="V40" s="21"/>
      <c r="W40" s="21"/>
      <c r="X40" s="215"/>
      <c r="Y40" s="271"/>
      <c r="Z40" s="21"/>
      <c r="AA40" s="21"/>
      <c r="AB40" s="215"/>
      <c r="AC40" s="271"/>
      <c r="AD40" s="20"/>
      <c r="AE40" s="85"/>
      <c r="AF40" s="123"/>
    </row>
    <row r="41" spans="1:32" ht="16.5" customHeight="1">
      <c r="A41" s="238"/>
      <c r="B41" s="241"/>
      <c r="C41" s="243"/>
      <c r="D41" s="244"/>
      <c r="E41" s="170"/>
      <c r="F41" s="242"/>
      <c r="G41" s="20"/>
      <c r="H41" s="170"/>
      <c r="I41" s="274"/>
      <c r="J41" s="246"/>
      <c r="K41" s="250"/>
      <c r="L41" s="248"/>
      <c r="M41" s="181">
        <f t="shared" si="0"/>
      </c>
      <c r="N41" s="72"/>
      <c r="O41" s="182">
        <f t="shared" si="1"/>
      </c>
      <c r="P41" s="215"/>
      <c r="Q41" s="271"/>
      <c r="R41" s="21"/>
      <c r="S41" s="21"/>
      <c r="T41" s="215"/>
      <c r="U41" s="271"/>
      <c r="V41" s="21"/>
      <c r="W41" s="21"/>
      <c r="X41" s="215"/>
      <c r="Y41" s="271"/>
      <c r="Z41" s="21"/>
      <c r="AA41" s="21"/>
      <c r="AB41" s="215"/>
      <c r="AC41" s="271"/>
      <c r="AD41" s="20"/>
      <c r="AE41" s="85"/>
      <c r="AF41" s="123"/>
    </row>
    <row r="42" spans="1:32" ht="16.5" customHeight="1">
      <c r="A42" s="238"/>
      <c r="B42" s="241"/>
      <c r="C42" s="243"/>
      <c r="D42" s="244"/>
      <c r="E42" s="170"/>
      <c r="F42" s="242"/>
      <c r="G42" s="20"/>
      <c r="H42" s="170"/>
      <c r="I42" s="274"/>
      <c r="J42" s="246"/>
      <c r="K42" s="250"/>
      <c r="L42" s="248"/>
      <c r="M42" s="181">
        <f t="shared" si="0"/>
      </c>
      <c r="N42" s="72"/>
      <c r="O42" s="182">
        <f t="shared" si="1"/>
      </c>
      <c r="P42" s="215"/>
      <c r="Q42" s="271"/>
      <c r="R42" s="21"/>
      <c r="S42" s="21"/>
      <c r="T42" s="215"/>
      <c r="U42" s="271"/>
      <c r="V42" s="21"/>
      <c r="W42" s="21"/>
      <c r="X42" s="215"/>
      <c r="Y42" s="271"/>
      <c r="Z42" s="21"/>
      <c r="AA42" s="21"/>
      <c r="AB42" s="215"/>
      <c r="AC42" s="271"/>
      <c r="AD42" s="20"/>
      <c r="AE42" s="85"/>
      <c r="AF42" s="123"/>
    </row>
    <row r="43" spans="1:37" ht="16.5" customHeight="1">
      <c r="A43" s="180"/>
      <c r="B43" s="241"/>
      <c r="C43" s="243"/>
      <c r="D43" s="244"/>
      <c r="E43" s="170"/>
      <c r="F43" s="242"/>
      <c r="G43" s="20"/>
      <c r="H43" s="170"/>
      <c r="I43" s="274"/>
      <c r="J43" s="246"/>
      <c r="K43" s="250"/>
      <c r="L43" s="248"/>
      <c r="M43" s="181">
        <f aca="true" t="shared" si="2" ref="M43:M74">IF(L43="","",L43+$E$5)</f>
      </c>
      <c r="N43" s="72"/>
      <c r="O43" s="182">
        <f aca="true" t="shared" si="3" ref="O43:O74">IF(N43&gt;1,COUNTIF(P43:AB43,"B")+COUNTIF(P43:AB43,"E")+COUNTIF(P43:AB43,"BT")+COUNTIF(P43:AB43,"ET")+COUNTIF(P43:AB43,"BV")+COUNTIF(P43:AB43,"EV"),"")</f>
      </c>
      <c r="P43" s="215"/>
      <c r="Q43" s="271"/>
      <c r="R43" s="21"/>
      <c r="S43" s="21"/>
      <c r="T43" s="215"/>
      <c r="U43" s="271"/>
      <c r="V43" s="21"/>
      <c r="W43" s="21"/>
      <c r="X43" s="215"/>
      <c r="Y43" s="271"/>
      <c r="Z43" s="21"/>
      <c r="AA43" s="21"/>
      <c r="AB43" s="215"/>
      <c r="AC43" s="271"/>
      <c r="AD43" s="20"/>
      <c r="AE43" s="85"/>
      <c r="AF43" s="123"/>
      <c r="AK43" s="84"/>
    </row>
    <row r="44" spans="1:32" ht="16.5" customHeight="1">
      <c r="A44" s="237"/>
      <c r="B44" s="241"/>
      <c r="C44" s="243"/>
      <c r="D44" s="244"/>
      <c r="E44" s="170"/>
      <c r="F44" s="242"/>
      <c r="G44" s="20"/>
      <c r="H44" s="170"/>
      <c r="I44" s="274"/>
      <c r="J44" s="246"/>
      <c r="K44" s="250"/>
      <c r="L44" s="248"/>
      <c r="M44" s="181">
        <f t="shared" si="2"/>
      </c>
      <c r="N44" s="72"/>
      <c r="O44" s="182">
        <f t="shared" si="3"/>
      </c>
      <c r="P44" s="215"/>
      <c r="Q44" s="271"/>
      <c r="R44" s="21"/>
      <c r="S44" s="21"/>
      <c r="T44" s="215"/>
      <c r="U44" s="271"/>
      <c r="V44" s="21"/>
      <c r="W44" s="21"/>
      <c r="X44" s="215"/>
      <c r="Y44" s="271"/>
      <c r="Z44" s="21"/>
      <c r="AA44" s="21"/>
      <c r="AB44" s="215"/>
      <c r="AC44" s="271"/>
      <c r="AD44" s="20"/>
      <c r="AE44" s="85"/>
      <c r="AF44" s="124"/>
    </row>
    <row r="45" spans="1:37" ht="16.5" customHeight="1">
      <c r="A45" s="180"/>
      <c r="B45" s="241"/>
      <c r="C45" s="243"/>
      <c r="D45" s="244"/>
      <c r="E45" s="170"/>
      <c r="F45" s="242"/>
      <c r="G45" s="20"/>
      <c r="H45" s="170"/>
      <c r="I45" s="274"/>
      <c r="J45" s="246"/>
      <c r="K45" s="250"/>
      <c r="L45" s="248"/>
      <c r="M45" s="181">
        <f t="shared" si="2"/>
      </c>
      <c r="N45" s="72"/>
      <c r="O45" s="182">
        <f t="shared" si="3"/>
      </c>
      <c r="P45" s="215"/>
      <c r="Q45" s="271"/>
      <c r="R45" s="21"/>
      <c r="S45" s="21"/>
      <c r="T45" s="215"/>
      <c r="U45" s="271"/>
      <c r="V45" s="21"/>
      <c r="W45" s="21"/>
      <c r="X45" s="215"/>
      <c r="Y45" s="271"/>
      <c r="Z45" s="21"/>
      <c r="AA45" s="21"/>
      <c r="AB45" s="215"/>
      <c r="AC45" s="271"/>
      <c r="AD45" s="20"/>
      <c r="AE45" s="85"/>
      <c r="AF45" s="125"/>
      <c r="AK45" s="84"/>
    </row>
    <row r="46" spans="1:32" ht="16.5" customHeight="1">
      <c r="A46" s="180"/>
      <c r="B46" s="241"/>
      <c r="C46" s="243"/>
      <c r="D46" s="244"/>
      <c r="E46" s="170"/>
      <c r="F46" s="242"/>
      <c r="G46" s="20"/>
      <c r="H46" s="170"/>
      <c r="I46" s="274"/>
      <c r="J46" s="246"/>
      <c r="K46" s="250"/>
      <c r="L46" s="248"/>
      <c r="M46" s="181">
        <f t="shared" si="2"/>
      </c>
      <c r="N46" s="72"/>
      <c r="O46" s="182">
        <f t="shared" si="3"/>
      </c>
      <c r="P46" s="215"/>
      <c r="Q46" s="271"/>
      <c r="R46" s="21"/>
      <c r="S46" s="21"/>
      <c r="T46" s="215"/>
      <c r="U46" s="271"/>
      <c r="V46" s="21"/>
      <c r="W46" s="21"/>
      <c r="X46" s="215"/>
      <c r="Y46" s="271"/>
      <c r="Z46" s="21"/>
      <c r="AA46" s="21"/>
      <c r="AB46" s="215"/>
      <c r="AC46" s="271"/>
      <c r="AD46" s="20"/>
      <c r="AE46" s="85"/>
      <c r="AF46" s="123"/>
    </row>
    <row r="47" spans="1:32" ht="16.5" customHeight="1">
      <c r="A47" s="180"/>
      <c r="B47" s="241"/>
      <c r="C47" s="243"/>
      <c r="D47" s="244"/>
      <c r="E47" s="170"/>
      <c r="F47" s="242"/>
      <c r="G47" s="20"/>
      <c r="H47" s="170"/>
      <c r="I47" s="274"/>
      <c r="J47" s="246"/>
      <c r="K47" s="250"/>
      <c r="L47" s="248"/>
      <c r="M47" s="181">
        <f t="shared" si="2"/>
      </c>
      <c r="N47" s="72"/>
      <c r="O47" s="182">
        <f t="shared" si="3"/>
      </c>
      <c r="P47" s="215"/>
      <c r="Q47" s="271"/>
      <c r="R47" s="21"/>
      <c r="S47" s="21"/>
      <c r="T47" s="215"/>
      <c r="U47" s="271"/>
      <c r="V47" s="21"/>
      <c r="W47" s="21"/>
      <c r="X47" s="215"/>
      <c r="Y47" s="271"/>
      <c r="Z47" s="21"/>
      <c r="AA47" s="21"/>
      <c r="AB47" s="215"/>
      <c r="AC47" s="271"/>
      <c r="AD47" s="20"/>
      <c r="AE47" s="85"/>
      <c r="AF47" s="123"/>
    </row>
    <row r="48" spans="1:32" ht="16.5" customHeight="1">
      <c r="A48" s="180"/>
      <c r="B48" s="241"/>
      <c r="C48" s="243"/>
      <c r="D48" s="244"/>
      <c r="E48" s="170"/>
      <c r="F48" s="242"/>
      <c r="G48" s="20"/>
      <c r="H48" s="170"/>
      <c r="I48" s="274"/>
      <c r="J48" s="246"/>
      <c r="K48" s="250"/>
      <c r="L48" s="248"/>
      <c r="M48" s="181">
        <f t="shared" si="2"/>
      </c>
      <c r="N48" s="72"/>
      <c r="O48" s="182">
        <f t="shared" si="3"/>
      </c>
      <c r="P48" s="215"/>
      <c r="Q48" s="271"/>
      <c r="R48" s="21"/>
      <c r="S48" s="21"/>
      <c r="T48" s="215"/>
      <c r="U48" s="271"/>
      <c r="V48" s="21"/>
      <c r="W48" s="21"/>
      <c r="X48" s="215"/>
      <c r="Y48" s="271"/>
      <c r="Z48" s="21"/>
      <c r="AA48" s="21"/>
      <c r="AB48" s="215"/>
      <c r="AC48" s="271"/>
      <c r="AD48" s="20"/>
      <c r="AE48" s="85"/>
      <c r="AF48" s="123"/>
    </row>
    <row r="49" spans="1:32" ht="16.5" customHeight="1">
      <c r="A49" s="180"/>
      <c r="B49" s="241"/>
      <c r="C49" s="243"/>
      <c r="D49" s="244"/>
      <c r="E49" s="170"/>
      <c r="F49" s="242"/>
      <c r="G49" s="20"/>
      <c r="H49" s="170"/>
      <c r="I49" s="274"/>
      <c r="J49" s="246"/>
      <c r="K49" s="250"/>
      <c r="L49" s="248"/>
      <c r="M49" s="181">
        <f t="shared" si="2"/>
      </c>
      <c r="N49" s="72"/>
      <c r="O49" s="182">
        <f t="shared" si="3"/>
      </c>
      <c r="P49" s="215"/>
      <c r="Q49" s="271"/>
      <c r="R49" s="21"/>
      <c r="S49" s="21"/>
      <c r="T49" s="215"/>
      <c r="U49" s="271"/>
      <c r="V49" s="21"/>
      <c r="W49" s="21"/>
      <c r="X49" s="215"/>
      <c r="Y49" s="271"/>
      <c r="Z49" s="21"/>
      <c r="AA49" s="21"/>
      <c r="AB49" s="215"/>
      <c r="AC49" s="271"/>
      <c r="AD49" s="20"/>
      <c r="AE49" s="85"/>
      <c r="AF49" s="123"/>
    </row>
    <row r="50" spans="1:32" ht="16.5" customHeight="1">
      <c r="A50" s="180"/>
      <c r="B50" s="241"/>
      <c r="C50" s="243"/>
      <c r="D50" s="244"/>
      <c r="E50" s="171"/>
      <c r="F50" s="242"/>
      <c r="G50" s="20"/>
      <c r="H50" s="170"/>
      <c r="I50" s="274"/>
      <c r="J50" s="246"/>
      <c r="K50" s="250"/>
      <c r="L50" s="248"/>
      <c r="M50" s="181">
        <f t="shared" si="2"/>
      </c>
      <c r="N50" s="72"/>
      <c r="O50" s="182">
        <f t="shared" si="3"/>
      </c>
      <c r="P50" s="215"/>
      <c r="Q50" s="271"/>
      <c r="R50" s="21"/>
      <c r="S50" s="21"/>
      <c r="T50" s="215"/>
      <c r="U50" s="271"/>
      <c r="V50" s="21"/>
      <c r="W50" s="21"/>
      <c r="X50" s="215"/>
      <c r="Y50" s="271"/>
      <c r="Z50" s="21"/>
      <c r="AA50" s="21"/>
      <c r="AB50" s="215"/>
      <c r="AC50" s="271"/>
      <c r="AD50" s="20"/>
      <c r="AE50" s="85"/>
      <c r="AF50" s="123"/>
    </row>
    <row r="51" spans="1:32" ht="16.5" customHeight="1">
      <c r="A51" s="180"/>
      <c r="B51" s="241"/>
      <c r="C51" s="243"/>
      <c r="D51" s="244"/>
      <c r="E51" s="171"/>
      <c r="F51" s="242"/>
      <c r="G51" s="20"/>
      <c r="H51" s="170"/>
      <c r="I51" s="274"/>
      <c r="J51" s="246"/>
      <c r="K51" s="250"/>
      <c r="L51" s="248"/>
      <c r="M51" s="181">
        <f t="shared" si="2"/>
      </c>
      <c r="N51" s="72"/>
      <c r="O51" s="182">
        <f t="shared" si="3"/>
      </c>
      <c r="P51" s="215"/>
      <c r="Q51" s="271"/>
      <c r="R51" s="21"/>
      <c r="S51" s="21"/>
      <c r="T51" s="215"/>
      <c r="U51" s="271"/>
      <c r="V51" s="21"/>
      <c r="W51" s="21"/>
      <c r="X51" s="215"/>
      <c r="Y51" s="271"/>
      <c r="Z51" s="21"/>
      <c r="AA51" s="21"/>
      <c r="AB51" s="215"/>
      <c r="AC51" s="271"/>
      <c r="AD51" s="20"/>
      <c r="AE51" s="85"/>
      <c r="AF51" s="123"/>
    </row>
    <row r="52" spans="1:32" ht="16.5" customHeight="1">
      <c r="A52" s="180"/>
      <c r="B52" s="241"/>
      <c r="C52" s="243"/>
      <c r="D52" s="244"/>
      <c r="E52" s="171"/>
      <c r="F52" s="242"/>
      <c r="G52" s="20"/>
      <c r="H52" s="170"/>
      <c r="I52" s="274"/>
      <c r="J52" s="246"/>
      <c r="K52" s="250"/>
      <c r="L52" s="248"/>
      <c r="M52" s="181">
        <f t="shared" si="2"/>
      </c>
      <c r="N52" s="72"/>
      <c r="O52" s="182">
        <f t="shared" si="3"/>
      </c>
      <c r="P52" s="215"/>
      <c r="Q52" s="271"/>
      <c r="R52" s="21"/>
      <c r="S52" s="21"/>
      <c r="T52" s="215"/>
      <c r="U52" s="271"/>
      <c r="V52" s="21"/>
      <c r="W52" s="21"/>
      <c r="X52" s="215"/>
      <c r="Y52" s="271"/>
      <c r="Z52" s="21"/>
      <c r="AA52" s="21"/>
      <c r="AB52" s="215"/>
      <c r="AC52" s="271"/>
      <c r="AD52" s="20"/>
      <c r="AE52" s="85"/>
      <c r="AF52" s="123"/>
    </row>
    <row r="53" spans="1:32" ht="16.5" customHeight="1">
      <c r="A53" s="180"/>
      <c r="B53" s="241"/>
      <c r="C53" s="243"/>
      <c r="D53" s="244"/>
      <c r="E53" s="171"/>
      <c r="F53" s="242"/>
      <c r="G53" s="20"/>
      <c r="H53" s="170"/>
      <c r="I53" s="274"/>
      <c r="J53" s="246"/>
      <c r="K53" s="250"/>
      <c r="L53" s="248"/>
      <c r="M53" s="181">
        <f t="shared" si="2"/>
      </c>
      <c r="N53" s="72"/>
      <c r="O53" s="182">
        <f t="shared" si="3"/>
      </c>
      <c r="P53" s="215"/>
      <c r="Q53" s="271"/>
      <c r="R53" s="21"/>
      <c r="S53" s="21"/>
      <c r="T53" s="215"/>
      <c r="U53" s="271"/>
      <c r="V53" s="21"/>
      <c r="W53" s="21"/>
      <c r="X53" s="215"/>
      <c r="Y53" s="271"/>
      <c r="Z53" s="21"/>
      <c r="AA53" s="21"/>
      <c r="AB53" s="215"/>
      <c r="AC53" s="271"/>
      <c r="AD53" s="20"/>
      <c r="AE53" s="85"/>
      <c r="AF53" s="123"/>
    </row>
    <row r="54" spans="1:32" ht="16.5" customHeight="1">
      <c r="A54" s="180"/>
      <c r="B54" s="241"/>
      <c r="C54" s="243"/>
      <c r="D54" s="244"/>
      <c r="E54" s="171"/>
      <c r="F54" s="242"/>
      <c r="G54" s="20"/>
      <c r="H54" s="170"/>
      <c r="I54" s="274"/>
      <c r="J54" s="246"/>
      <c r="K54" s="250"/>
      <c r="L54" s="248"/>
      <c r="M54" s="181">
        <f t="shared" si="2"/>
      </c>
      <c r="N54" s="72"/>
      <c r="O54" s="182">
        <f t="shared" si="3"/>
      </c>
      <c r="P54" s="215"/>
      <c r="Q54" s="271"/>
      <c r="R54" s="21"/>
      <c r="S54" s="21"/>
      <c r="T54" s="215"/>
      <c r="U54" s="271"/>
      <c r="V54" s="21"/>
      <c r="W54" s="21"/>
      <c r="X54" s="215"/>
      <c r="Y54" s="271"/>
      <c r="Z54" s="21"/>
      <c r="AA54" s="21"/>
      <c r="AB54" s="215"/>
      <c r="AC54" s="271"/>
      <c r="AD54" s="20"/>
      <c r="AE54" s="85"/>
      <c r="AF54" s="123"/>
    </row>
    <row r="55" spans="1:32" ht="16.5" customHeight="1">
      <c r="A55" s="180"/>
      <c r="B55" s="241"/>
      <c r="C55" s="243"/>
      <c r="D55" s="244"/>
      <c r="E55" s="171"/>
      <c r="F55" s="242"/>
      <c r="G55" s="20"/>
      <c r="H55" s="170"/>
      <c r="I55" s="274"/>
      <c r="J55" s="246"/>
      <c r="K55" s="250"/>
      <c r="L55" s="248"/>
      <c r="M55" s="181">
        <f t="shared" si="2"/>
      </c>
      <c r="N55" s="72"/>
      <c r="O55" s="182">
        <f t="shared" si="3"/>
      </c>
      <c r="P55" s="215"/>
      <c r="Q55" s="271"/>
      <c r="R55" s="21"/>
      <c r="S55" s="21"/>
      <c r="T55" s="215"/>
      <c r="U55" s="271"/>
      <c r="V55" s="21"/>
      <c r="W55" s="21"/>
      <c r="X55" s="215"/>
      <c r="Y55" s="271"/>
      <c r="Z55" s="21"/>
      <c r="AA55" s="21"/>
      <c r="AB55" s="215"/>
      <c r="AC55" s="271"/>
      <c r="AD55" s="20"/>
      <c r="AE55" s="85"/>
      <c r="AF55" s="123"/>
    </row>
    <row r="56" spans="1:32" ht="16.5" customHeight="1">
      <c r="A56" s="180"/>
      <c r="B56" s="241"/>
      <c r="C56" s="243"/>
      <c r="D56" s="244"/>
      <c r="E56" s="171"/>
      <c r="F56" s="242"/>
      <c r="G56" s="20"/>
      <c r="H56" s="170"/>
      <c r="I56" s="274"/>
      <c r="J56" s="246"/>
      <c r="K56" s="250"/>
      <c r="L56" s="248"/>
      <c r="M56" s="181">
        <f t="shared" si="2"/>
      </c>
      <c r="N56" s="72"/>
      <c r="O56" s="182">
        <f t="shared" si="3"/>
      </c>
      <c r="P56" s="215"/>
      <c r="Q56" s="271"/>
      <c r="R56" s="21"/>
      <c r="S56" s="21"/>
      <c r="T56" s="215"/>
      <c r="U56" s="271"/>
      <c r="V56" s="21"/>
      <c r="W56" s="21"/>
      <c r="X56" s="215"/>
      <c r="Y56" s="271"/>
      <c r="Z56" s="21"/>
      <c r="AA56" s="21"/>
      <c r="AB56" s="215"/>
      <c r="AC56" s="271"/>
      <c r="AD56" s="20"/>
      <c r="AE56" s="85"/>
      <c r="AF56" s="123"/>
    </row>
    <row r="57" spans="1:32" ht="16.5" customHeight="1">
      <c r="A57" s="180"/>
      <c r="B57" s="241"/>
      <c r="C57" s="243"/>
      <c r="D57" s="244"/>
      <c r="E57" s="171"/>
      <c r="F57" s="242"/>
      <c r="G57" s="20"/>
      <c r="H57" s="170"/>
      <c r="I57" s="274"/>
      <c r="J57" s="246"/>
      <c r="K57" s="250"/>
      <c r="L57" s="248"/>
      <c r="M57" s="181">
        <f t="shared" si="2"/>
      </c>
      <c r="N57" s="72"/>
      <c r="O57" s="182">
        <f t="shared" si="3"/>
      </c>
      <c r="P57" s="215"/>
      <c r="Q57" s="271"/>
      <c r="R57" s="21"/>
      <c r="S57" s="21"/>
      <c r="T57" s="215"/>
      <c r="U57" s="271"/>
      <c r="V57" s="21"/>
      <c r="W57" s="21"/>
      <c r="X57" s="215"/>
      <c r="Y57" s="271"/>
      <c r="Z57" s="21"/>
      <c r="AA57" s="21"/>
      <c r="AB57" s="215"/>
      <c r="AC57" s="271"/>
      <c r="AD57" s="20"/>
      <c r="AE57" s="85"/>
      <c r="AF57" s="123"/>
    </row>
    <row r="58" spans="1:32" ht="16.5" customHeight="1">
      <c r="A58" s="180"/>
      <c r="B58" s="241"/>
      <c r="C58" s="243"/>
      <c r="D58" s="244"/>
      <c r="E58" s="171"/>
      <c r="F58" s="242"/>
      <c r="G58" s="20"/>
      <c r="H58" s="170"/>
      <c r="I58" s="274"/>
      <c r="J58" s="246"/>
      <c r="K58" s="250"/>
      <c r="L58" s="248"/>
      <c r="M58" s="181">
        <f t="shared" si="2"/>
      </c>
      <c r="N58" s="72"/>
      <c r="O58" s="182">
        <f t="shared" si="3"/>
      </c>
      <c r="P58" s="215"/>
      <c r="Q58" s="271"/>
      <c r="R58" s="21"/>
      <c r="S58" s="21"/>
      <c r="T58" s="215"/>
      <c r="U58" s="271"/>
      <c r="V58" s="21"/>
      <c r="W58" s="21"/>
      <c r="X58" s="215"/>
      <c r="Y58" s="271"/>
      <c r="Z58" s="21"/>
      <c r="AA58" s="21"/>
      <c r="AB58" s="215"/>
      <c r="AC58" s="271"/>
      <c r="AD58" s="20"/>
      <c r="AE58" s="85"/>
      <c r="AF58" s="124"/>
    </row>
    <row r="59" spans="1:32" ht="16.5" customHeight="1">
      <c r="A59" s="180"/>
      <c r="B59" s="241"/>
      <c r="C59" s="243"/>
      <c r="D59" s="244"/>
      <c r="E59" s="171"/>
      <c r="F59" s="242"/>
      <c r="G59" s="20"/>
      <c r="H59" s="170"/>
      <c r="I59" s="274"/>
      <c r="J59" s="246"/>
      <c r="K59" s="250"/>
      <c r="L59" s="248"/>
      <c r="M59" s="181">
        <f t="shared" si="2"/>
      </c>
      <c r="N59" s="72"/>
      <c r="O59" s="182">
        <f t="shared" si="3"/>
      </c>
      <c r="P59" s="215"/>
      <c r="Q59" s="271"/>
      <c r="R59" s="21"/>
      <c r="S59" s="21"/>
      <c r="T59" s="215"/>
      <c r="U59" s="271"/>
      <c r="V59" s="21"/>
      <c r="W59" s="21"/>
      <c r="X59" s="215"/>
      <c r="Y59" s="271" t="s">
        <v>118</v>
      </c>
      <c r="Z59" s="21"/>
      <c r="AA59" s="21"/>
      <c r="AB59" s="215"/>
      <c r="AC59" s="271"/>
      <c r="AD59" s="20"/>
      <c r="AE59" s="85"/>
      <c r="AF59" s="123"/>
    </row>
    <row r="60" spans="1:32" ht="16.5" customHeight="1">
      <c r="A60" s="180"/>
      <c r="B60" s="241"/>
      <c r="C60" s="243"/>
      <c r="D60" s="244"/>
      <c r="E60" s="171"/>
      <c r="F60" s="242"/>
      <c r="G60" s="20"/>
      <c r="H60" s="170"/>
      <c r="I60" s="274"/>
      <c r="J60" s="246"/>
      <c r="K60" s="250"/>
      <c r="L60" s="248"/>
      <c r="M60" s="181">
        <f t="shared" si="2"/>
      </c>
      <c r="N60" s="72"/>
      <c r="O60" s="182">
        <f t="shared" si="3"/>
      </c>
      <c r="P60" s="215"/>
      <c r="Q60" s="271"/>
      <c r="R60" s="21"/>
      <c r="S60" s="21"/>
      <c r="T60" s="215"/>
      <c r="U60" s="271"/>
      <c r="V60" s="21"/>
      <c r="W60" s="21"/>
      <c r="X60" s="215"/>
      <c r="Y60" s="271"/>
      <c r="Z60" s="21"/>
      <c r="AA60" s="21"/>
      <c r="AB60" s="215"/>
      <c r="AC60" s="271"/>
      <c r="AD60" s="20"/>
      <c r="AE60" s="85"/>
      <c r="AF60" s="124"/>
    </row>
    <row r="61" spans="1:32" ht="16.5" customHeight="1">
      <c r="A61" s="237"/>
      <c r="B61" s="241"/>
      <c r="C61" s="243"/>
      <c r="D61" s="244"/>
      <c r="E61" s="171"/>
      <c r="F61" s="242"/>
      <c r="G61" s="20"/>
      <c r="H61" s="170"/>
      <c r="I61" s="274"/>
      <c r="J61" s="246"/>
      <c r="K61" s="250"/>
      <c r="L61" s="248"/>
      <c r="M61" s="181">
        <f t="shared" si="2"/>
      </c>
      <c r="N61" s="72"/>
      <c r="O61" s="182">
        <f t="shared" si="3"/>
      </c>
      <c r="P61" s="215"/>
      <c r="Q61" s="271"/>
      <c r="R61" s="21"/>
      <c r="S61" s="21"/>
      <c r="T61" s="215"/>
      <c r="U61" s="271"/>
      <c r="V61" s="21"/>
      <c r="W61" s="21"/>
      <c r="X61" s="215"/>
      <c r="Y61" s="271"/>
      <c r="Z61" s="21"/>
      <c r="AA61" s="21"/>
      <c r="AB61" s="215"/>
      <c r="AC61" s="271"/>
      <c r="AD61" s="20"/>
      <c r="AE61" s="85"/>
      <c r="AF61" s="123"/>
    </row>
    <row r="62" spans="1:32" ht="16.5" customHeight="1">
      <c r="A62" s="180"/>
      <c r="B62" s="241"/>
      <c r="C62" s="243"/>
      <c r="D62" s="244"/>
      <c r="E62" s="171"/>
      <c r="F62" s="242"/>
      <c r="G62" s="20"/>
      <c r="H62" s="170"/>
      <c r="I62" s="274"/>
      <c r="J62" s="246"/>
      <c r="K62" s="250"/>
      <c r="L62" s="248"/>
      <c r="M62" s="181">
        <f t="shared" si="2"/>
      </c>
      <c r="N62" s="72"/>
      <c r="O62" s="182">
        <f t="shared" si="3"/>
      </c>
      <c r="P62" s="215"/>
      <c r="Q62" s="271"/>
      <c r="R62" s="21"/>
      <c r="S62" s="21"/>
      <c r="T62" s="215"/>
      <c r="U62" s="271"/>
      <c r="V62" s="21"/>
      <c r="W62" s="21"/>
      <c r="X62" s="215"/>
      <c r="Y62" s="271"/>
      <c r="Z62" s="21"/>
      <c r="AA62" s="21"/>
      <c r="AB62" s="215"/>
      <c r="AC62" s="271"/>
      <c r="AD62" s="20"/>
      <c r="AE62" s="85"/>
      <c r="AF62" s="123"/>
    </row>
    <row r="63" spans="1:32" ht="16.5" customHeight="1">
      <c r="A63" s="180"/>
      <c r="B63" s="241"/>
      <c r="C63" s="243"/>
      <c r="D63" s="244"/>
      <c r="E63" s="171"/>
      <c r="F63" s="242"/>
      <c r="G63" s="20"/>
      <c r="H63" s="170"/>
      <c r="I63" s="274"/>
      <c r="J63" s="246"/>
      <c r="K63" s="250"/>
      <c r="L63" s="248"/>
      <c r="M63" s="181">
        <f t="shared" si="2"/>
      </c>
      <c r="N63" s="72"/>
      <c r="O63" s="182">
        <f t="shared" si="3"/>
      </c>
      <c r="P63" s="215"/>
      <c r="Q63" s="271"/>
      <c r="R63" s="21"/>
      <c r="S63" s="21"/>
      <c r="T63" s="215"/>
      <c r="U63" s="271"/>
      <c r="V63" s="21"/>
      <c r="W63" s="21"/>
      <c r="X63" s="215"/>
      <c r="Y63" s="271"/>
      <c r="Z63" s="21"/>
      <c r="AA63" s="21"/>
      <c r="AB63" s="215"/>
      <c r="AC63" s="271"/>
      <c r="AD63" s="20"/>
      <c r="AE63" s="85"/>
      <c r="AF63" s="123"/>
    </row>
    <row r="64" spans="1:32" ht="16.5" customHeight="1">
      <c r="A64" s="180"/>
      <c r="B64" s="241"/>
      <c r="C64" s="243"/>
      <c r="D64" s="244"/>
      <c r="E64" s="171"/>
      <c r="F64" s="242"/>
      <c r="G64" s="20"/>
      <c r="H64" s="170"/>
      <c r="I64" s="274"/>
      <c r="J64" s="246"/>
      <c r="K64" s="250"/>
      <c r="L64" s="248"/>
      <c r="M64" s="181">
        <f t="shared" si="2"/>
      </c>
      <c r="N64" s="72"/>
      <c r="O64" s="182">
        <f t="shared" si="3"/>
      </c>
      <c r="P64" s="215"/>
      <c r="Q64" s="271"/>
      <c r="R64" s="21"/>
      <c r="S64" s="21"/>
      <c r="T64" s="215"/>
      <c r="U64" s="271"/>
      <c r="V64" s="21"/>
      <c r="W64" s="21"/>
      <c r="X64" s="215"/>
      <c r="Y64" s="271"/>
      <c r="Z64" s="21"/>
      <c r="AA64" s="21"/>
      <c r="AB64" s="215"/>
      <c r="AC64" s="271"/>
      <c r="AD64" s="20"/>
      <c r="AE64" s="85"/>
      <c r="AF64" s="123"/>
    </row>
    <row r="65" spans="1:32" ht="17.25" customHeight="1">
      <c r="A65" s="180"/>
      <c r="B65" s="241"/>
      <c r="C65" s="243"/>
      <c r="D65" s="244"/>
      <c r="E65" s="171"/>
      <c r="F65" s="242"/>
      <c r="G65" s="20"/>
      <c r="H65" s="170"/>
      <c r="I65" s="274"/>
      <c r="J65" s="246"/>
      <c r="K65" s="250"/>
      <c r="L65" s="248"/>
      <c r="M65" s="181">
        <f t="shared" si="2"/>
      </c>
      <c r="N65" s="72"/>
      <c r="O65" s="182">
        <f t="shared" si="3"/>
      </c>
      <c r="P65" s="215"/>
      <c r="Q65" s="271"/>
      <c r="R65" s="21"/>
      <c r="S65" s="21"/>
      <c r="T65" s="215"/>
      <c r="U65" s="271"/>
      <c r="V65" s="21"/>
      <c r="W65" s="21"/>
      <c r="X65" s="215"/>
      <c r="Y65" s="271"/>
      <c r="Z65" s="21"/>
      <c r="AA65" s="21"/>
      <c r="AB65" s="215"/>
      <c r="AC65" s="271"/>
      <c r="AD65" s="20"/>
      <c r="AE65" s="85"/>
      <c r="AF65" s="123"/>
    </row>
  </sheetData>
  <sheetProtection password="E128" sheet="1" objects="1" scenarios="1" selectLockedCells="1"/>
  <mergeCells count="39">
    <mergeCell ref="A1:E1"/>
    <mergeCell ref="F1:N1"/>
    <mergeCell ref="T1:U1"/>
    <mergeCell ref="AA1:AE1"/>
    <mergeCell ref="M2:N2"/>
    <mergeCell ref="S2:U2"/>
    <mergeCell ref="H3:I3"/>
    <mergeCell ref="N3:O3"/>
    <mergeCell ref="R3:S3"/>
    <mergeCell ref="T3:U3"/>
    <mergeCell ref="Z3:AA3"/>
    <mergeCell ref="H4:I4"/>
    <mergeCell ref="N4:O4"/>
    <mergeCell ref="R4:S4"/>
    <mergeCell ref="T4:U4"/>
    <mergeCell ref="Z4:AA4"/>
    <mergeCell ref="B5:D5"/>
    <mergeCell ref="H5:I5"/>
    <mergeCell ref="N5:O5"/>
    <mergeCell ref="R5:S5"/>
    <mergeCell ref="T5:U5"/>
    <mergeCell ref="Z5:AA5"/>
    <mergeCell ref="Z8:AA8"/>
    <mergeCell ref="B6:D6"/>
    <mergeCell ref="H6:I6"/>
    <mergeCell ref="N6:O6"/>
    <mergeCell ref="R6:S6"/>
    <mergeCell ref="T6:U6"/>
    <mergeCell ref="Z6:AA6"/>
    <mergeCell ref="R9:S9"/>
    <mergeCell ref="T9:Y9"/>
    <mergeCell ref="Z9:AA9"/>
    <mergeCell ref="I7:I8"/>
    <mergeCell ref="N7:Q7"/>
    <mergeCell ref="R7:S7"/>
    <mergeCell ref="T7:Y7"/>
    <mergeCell ref="Z7:AA7"/>
    <mergeCell ref="R8:S8"/>
    <mergeCell ref="T8:Y8"/>
  </mergeCells>
  <conditionalFormatting sqref="L11:L65">
    <cfRule type="cellIs" priority="74" dxfId="61" operator="greaterThan" stopIfTrue="1">
      <formula>TODAY()-18</formula>
    </cfRule>
  </conditionalFormatting>
  <conditionalFormatting sqref="A34:O37 A31:A33 A50:O65 A46:D49 F46:O49 G31:O31 A13:O30 I38:I45 A38:A45 L38:O45 G33:O33 I32 L32:O32 I11:O12">
    <cfRule type="expression" priority="75" dxfId="9" stopIfTrue="1">
      <formula>IF($A11=1,TRUE(),FALSE())</formula>
    </cfRule>
    <cfRule type="expression" priority="76" dxfId="8" stopIfTrue="1">
      <formula>IF($A11=2,TRUE(),FALSE())</formula>
    </cfRule>
    <cfRule type="expression" priority="77" dxfId="7" stopIfTrue="1">
      <formula>IF($A11=3,TRUE(),FALSE())</formula>
    </cfRule>
    <cfRule type="expression" priority="78" dxfId="117" stopIfTrue="1">
      <formula>IF($A11=4,TRUE(),FALSE())</formula>
    </cfRule>
  </conditionalFormatting>
  <conditionalFormatting sqref="P11:AE65">
    <cfRule type="cellIs" priority="65" dxfId="57" operator="equal" stopIfTrue="1">
      <formula>"S"</formula>
    </cfRule>
    <cfRule type="cellIs" priority="66" dxfId="55" operator="equal" stopIfTrue="1">
      <formula>"E"</formula>
    </cfRule>
    <cfRule type="cellIs" priority="67" dxfId="55" operator="equal" stopIfTrue="1">
      <formula>"B"</formula>
    </cfRule>
    <cfRule type="cellIs" priority="68" dxfId="118" operator="equal" stopIfTrue="1">
      <formula>"EV"</formula>
    </cfRule>
    <cfRule type="cellIs" priority="69" dxfId="118" operator="equal" stopIfTrue="1">
      <formula>"BV"</formula>
    </cfRule>
    <cfRule type="cellIs" priority="70" dxfId="119" operator="equal" stopIfTrue="1">
      <formula>"ET"</formula>
    </cfRule>
    <cfRule type="cellIs" priority="71" dxfId="119" operator="equal" stopIfTrue="1">
      <formula>"BT"</formula>
    </cfRule>
    <cfRule type="cellIs" priority="72" dxfId="120" operator="equal" stopIfTrue="1">
      <formula>"EZ"</formula>
    </cfRule>
    <cfRule type="cellIs" priority="73" dxfId="120" operator="equal" stopIfTrue="1">
      <formula>"BZ"</formula>
    </cfRule>
  </conditionalFormatting>
  <conditionalFormatting sqref="B31:F31 B33:F33">
    <cfRule type="expression" priority="61" dxfId="9" stopIfTrue="1">
      <formula>IF($A31=1,TRUE(),FALSE())</formula>
    </cfRule>
    <cfRule type="expression" priority="62" dxfId="8" stopIfTrue="1">
      <formula>IF($A31=2,TRUE(),FALSE())</formula>
    </cfRule>
    <cfRule type="expression" priority="63" dxfId="7" stopIfTrue="1">
      <formula>IF($A31=3,TRUE(),FALSE())</formula>
    </cfRule>
    <cfRule type="expression" priority="64" dxfId="117" stopIfTrue="1">
      <formula>IF($A31=4,TRUE(),FALSE())</formula>
    </cfRule>
  </conditionalFormatting>
  <conditionalFormatting sqref="B38:H38">
    <cfRule type="expression" priority="57" dxfId="9" stopIfTrue="1">
      <formula>IF($A38=1,TRUE(),FALSE())</formula>
    </cfRule>
    <cfRule type="expression" priority="58" dxfId="8" stopIfTrue="1">
      <formula>IF($A38=2,TRUE(),FALSE())</formula>
    </cfRule>
    <cfRule type="expression" priority="59" dxfId="7" stopIfTrue="1">
      <formula>IF($A38=3,TRUE(),FALSE())</formula>
    </cfRule>
    <cfRule type="expression" priority="60" dxfId="117" stopIfTrue="1">
      <formula>IF($A38=4,TRUE(),FALSE())</formula>
    </cfRule>
  </conditionalFormatting>
  <conditionalFormatting sqref="J38:K38">
    <cfRule type="expression" priority="53" dxfId="9" stopIfTrue="1">
      <formula>IF($A38=1,TRUE(),FALSE())</formula>
    </cfRule>
    <cfRule type="expression" priority="54" dxfId="8" stopIfTrue="1">
      <formula>IF($A38=2,TRUE(),FALSE())</formula>
    </cfRule>
    <cfRule type="expression" priority="55" dxfId="7" stopIfTrue="1">
      <formula>IF($A38=3,TRUE(),FALSE())</formula>
    </cfRule>
    <cfRule type="expression" priority="56" dxfId="117" stopIfTrue="1">
      <formula>IF($A38=4,TRUE(),FALSE())</formula>
    </cfRule>
  </conditionalFormatting>
  <conditionalFormatting sqref="E46">
    <cfRule type="expression" priority="49" dxfId="9" stopIfTrue="1">
      <formula>IF($A46=1,TRUE(),FALSE())</formula>
    </cfRule>
    <cfRule type="expression" priority="50" dxfId="8" stopIfTrue="1">
      <formula>IF($A46=2,TRUE(),FALSE())</formula>
    </cfRule>
    <cfRule type="expression" priority="51" dxfId="7" stopIfTrue="1">
      <formula>IF($A46=3,TRUE(),FALSE())</formula>
    </cfRule>
    <cfRule type="expression" priority="52" dxfId="117" stopIfTrue="1">
      <formula>IF($A46=4,TRUE(),FALSE())</formula>
    </cfRule>
  </conditionalFormatting>
  <conditionalFormatting sqref="E47">
    <cfRule type="expression" priority="45" dxfId="9" stopIfTrue="1">
      <formula>IF($A47=1,TRUE(),FALSE())</formula>
    </cfRule>
    <cfRule type="expression" priority="46" dxfId="8" stopIfTrue="1">
      <formula>IF($A47=2,TRUE(),FALSE())</formula>
    </cfRule>
    <cfRule type="expression" priority="47" dxfId="7" stopIfTrue="1">
      <formula>IF($A47=3,TRUE(),FALSE())</formula>
    </cfRule>
    <cfRule type="expression" priority="48" dxfId="117" stopIfTrue="1">
      <formula>IF($A47=4,TRUE(),FALSE())</formula>
    </cfRule>
  </conditionalFormatting>
  <conditionalFormatting sqref="E48">
    <cfRule type="expression" priority="41" dxfId="9" stopIfTrue="1">
      <formula>IF($A48=1,TRUE(),FALSE())</formula>
    </cfRule>
    <cfRule type="expression" priority="42" dxfId="8" stopIfTrue="1">
      <formula>IF($A48=2,TRUE(),FALSE())</formula>
    </cfRule>
    <cfRule type="expression" priority="43" dxfId="7" stopIfTrue="1">
      <formula>IF($A48=3,TRUE(),FALSE())</formula>
    </cfRule>
    <cfRule type="expression" priority="44" dxfId="117" stopIfTrue="1">
      <formula>IF($A48=4,TRUE(),FALSE())</formula>
    </cfRule>
  </conditionalFormatting>
  <conditionalFormatting sqref="E49">
    <cfRule type="expression" priority="37" dxfId="9" stopIfTrue="1">
      <formula>IF($A49=1,TRUE(),FALSE())</formula>
    </cfRule>
    <cfRule type="expression" priority="38" dxfId="8" stopIfTrue="1">
      <formula>IF($A49=2,TRUE(),FALSE())</formula>
    </cfRule>
    <cfRule type="expression" priority="39" dxfId="7" stopIfTrue="1">
      <formula>IF($A49=3,TRUE(),FALSE())</formula>
    </cfRule>
    <cfRule type="expression" priority="40" dxfId="117" stopIfTrue="1">
      <formula>IF($A49=4,TRUE(),FALSE())</formula>
    </cfRule>
  </conditionalFormatting>
  <conditionalFormatting sqref="B39:H45">
    <cfRule type="expression" priority="33" dxfId="9" stopIfTrue="1">
      <formula>IF($A39=1,TRUE(),FALSE())</formula>
    </cfRule>
    <cfRule type="expression" priority="34" dxfId="8" stopIfTrue="1">
      <formula>IF($A39=2,TRUE(),FALSE())</formula>
    </cfRule>
    <cfRule type="expression" priority="35" dxfId="7" stopIfTrue="1">
      <formula>IF($A39=3,TRUE(),FALSE())</formula>
    </cfRule>
    <cfRule type="expression" priority="36" dxfId="117" stopIfTrue="1">
      <formula>IF($A39=4,TRUE(),FALSE())</formula>
    </cfRule>
  </conditionalFormatting>
  <conditionalFormatting sqref="G44">
    <cfRule type="expression" priority="29" dxfId="9" stopIfTrue="1">
      <formula>IF($A44=1,TRUE(),FALSE())</formula>
    </cfRule>
    <cfRule type="expression" priority="30" dxfId="8" stopIfTrue="1">
      <formula>IF($A44=2,TRUE(),FALSE())</formula>
    </cfRule>
    <cfRule type="expression" priority="31" dxfId="7" stopIfTrue="1">
      <formula>IF($A44=3,TRUE(),FALSE())</formula>
    </cfRule>
    <cfRule type="expression" priority="32" dxfId="117" stopIfTrue="1">
      <formula>IF($A44=4,TRUE(),FALSE())</formula>
    </cfRule>
  </conditionalFormatting>
  <conditionalFormatting sqref="G40">
    <cfRule type="expression" priority="25" dxfId="9" stopIfTrue="1">
      <formula>IF($A40=1,TRUE(),FALSE())</formula>
    </cfRule>
    <cfRule type="expression" priority="26" dxfId="8" stopIfTrue="1">
      <formula>IF($A40=2,TRUE(),FALSE())</formula>
    </cfRule>
    <cfRule type="expression" priority="27" dxfId="7" stopIfTrue="1">
      <formula>IF($A40=3,TRUE(),FALSE())</formula>
    </cfRule>
    <cfRule type="expression" priority="28" dxfId="117" stopIfTrue="1">
      <formula>IF($A40=4,TRUE(),FALSE())</formula>
    </cfRule>
  </conditionalFormatting>
  <conditionalFormatting sqref="G41">
    <cfRule type="expression" priority="21" dxfId="9" stopIfTrue="1">
      <formula>IF($A41=1,TRUE(),FALSE())</formula>
    </cfRule>
    <cfRule type="expression" priority="22" dxfId="8" stopIfTrue="1">
      <formula>IF($A41=2,TRUE(),FALSE())</formula>
    </cfRule>
    <cfRule type="expression" priority="23" dxfId="7" stopIfTrue="1">
      <formula>IF($A41=3,TRUE(),FALSE())</formula>
    </cfRule>
    <cfRule type="expression" priority="24" dxfId="117" stopIfTrue="1">
      <formula>IF($A41=4,TRUE(),FALSE())</formula>
    </cfRule>
  </conditionalFormatting>
  <conditionalFormatting sqref="G45">
    <cfRule type="expression" priority="17" dxfId="9" stopIfTrue="1">
      <formula>IF($A45=1,TRUE(),FALSE())</formula>
    </cfRule>
    <cfRule type="expression" priority="18" dxfId="8" stopIfTrue="1">
      <formula>IF($A45=2,TRUE(),FALSE())</formula>
    </cfRule>
    <cfRule type="expression" priority="19" dxfId="7" stopIfTrue="1">
      <formula>IF($A45=3,TRUE(),FALSE())</formula>
    </cfRule>
    <cfRule type="expression" priority="20" dxfId="117" stopIfTrue="1">
      <formula>IF($A45=4,TRUE(),FALSE())</formula>
    </cfRule>
  </conditionalFormatting>
  <conditionalFormatting sqref="J39:K45">
    <cfRule type="expression" priority="13" dxfId="9" stopIfTrue="1">
      <formula>IF($A39=1,TRUE(),FALSE())</formula>
    </cfRule>
    <cfRule type="expression" priority="14" dxfId="8" stopIfTrue="1">
      <formula>IF($A39=2,TRUE(),FALSE())</formula>
    </cfRule>
    <cfRule type="expression" priority="15" dxfId="7" stopIfTrue="1">
      <formula>IF($A39=3,TRUE(),FALSE())</formula>
    </cfRule>
    <cfRule type="expression" priority="16" dxfId="117" stopIfTrue="1">
      <formula>IF($A39=4,TRUE(),FALSE())</formula>
    </cfRule>
  </conditionalFormatting>
  <conditionalFormatting sqref="B32:H32">
    <cfRule type="expression" priority="9" dxfId="9" stopIfTrue="1">
      <formula>IF($A32=1,TRUE(),FALSE())</formula>
    </cfRule>
    <cfRule type="expression" priority="10" dxfId="8" stopIfTrue="1">
      <formula>IF($A32=2,TRUE(),FALSE())</formula>
    </cfRule>
    <cfRule type="expression" priority="11" dxfId="7" stopIfTrue="1">
      <formula>IF($A32=3,TRUE(),FALSE())</formula>
    </cfRule>
    <cfRule type="expression" priority="12" dxfId="117" stopIfTrue="1">
      <formula>IF($A32=4,TRUE(),FALSE())</formula>
    </cfRule>
  </conditionalFormatting>
  <conditionalFormatting sqref="J32:K32">
    <cfRule type="expression" priority="5" dxfId="9" stopIfTrue="1">
      <formula>IF($A32=1,TRUE(),FALSE())</formula>
    </cfRule>
    <cfRule type="expression" priority="6" dxfId="8" stopIfTrue="1">
      <formula>IF($A32=2,TRUE(),FALSE())</formula>
    </cfRule>
    <cfRule type="expression" priority="7" dxfId="7" stopIfTrue="1">
      <formula>IF($A32=3,TRUE(),FALSE())</formula>
    </cfRule>
    <cfRule type="expression" priority="8" dxfId="117" stopIfTrue="1">
      <formula>IF($A32=4,TRUE(),FALSE())</formula>
    </cfRule>
  </conditionalFormatting>
  <conditionalFormatting sqref="A11:H12">
    <cfRule type="expression" priority="1" dxfId="9" stopIfTrue="1">
      <formula>IF($A11=1,TRUE(),FALSE())</formula>
    </cfRule>
    <cfRule type="expression" priority="2" dxfId="8" stopIfTrue="1">
      <formula>IF($A11=2,TRUE(),FALSE())</formula>
    </cfRule>
    <cfRule type="expression" priority="3" dxfId="7" stopIfTrue="1">
      <formula>IF($A11=3,TRUE(),FALSE())</formula>
    </cfRule>
    <cfRule type="expression" priority="4" dxfId="117" stopIfTrue="1">
      <formula>IF($A11=4,TRUE(),FALSE())</formula>
    </cfRule>
  </conditionalFormatting>
  <dataValidations count="5">
    <dataValidation type="list" allowBlank="1" showErrorMessage="1" promptTitle="Fehler bei der Eingabe" prompt="Bitte Eingabe überprüfen" errorTitle="Eingabefehler" error="Bitte Eingabe überprüfen" sqref="AX11:AX31 R11:R65 AL11:AL31 AD11:AD65 AP11:AP31 Z11:Z65 AT11:AT31 V11:V65">
      <formula1>$AH$11:$AH$13</formula1>
    </dataValidation>
    <dataValidation type="list" allowBlank="1" showErrorMessage="1" errorTitle="Falsche Eingabe" error="Falsche Eingabe.&#10;" sqref="AJ11 P31:P65 P11">
      <formula1>$AG$11:$AG$16</formula1>
    </dataValidation>
    <dataValidation type="list" allowBlank="1" showErrorMessage="1" errorTitle="Falsche Eingabe" sqref="X11:X65 AJ12:AJ31 AB11:AB65 AN11:AN31 AV11:AV31 AR11:AR31 T11:T65 P12:P30">
      <formula1>$AG$11:$AG$16</formula1>
    </dataValidation>
    <dataValidation type="list" allowBlank="1" showErrorMessage="1" promptTitle="Fehler bei der Eingabe" prompt="Bitte Eingabe überprüfen" errorTitle="Eingabefehler" error="Bitte Eingabe überprüfen" sqref="AU36 AY36 AQ36 AM36">
      <formula1>$AG$4:$AG$6</formula1>
    </dataValidation>
    <dataValidation type="list" allowBlank="1" showErrorMessage="1" errorTitle="Falsche Eingabe" sqref="AS36 AO36 AW36 AK36">
      <formula1>$AF$4:$AF$9</formula1>
    </dataValidation>
  </dataValidations>
  <printOptions/>
  <pageMargins left="0" right="0" top="0" bottom="0" header="0" footer="0"/>
  <pageSetup horizontalDpi="600" verticalDpi="6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>
    <tabColor rgb="FF00B050"/>
  </sheetPr>
  <dimension ref="A1:AD5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18" sqref="D18"/>
    </sheetView>
  </sheetViews>
  <sheetFormatPr defaultColWidth="11.421875" defaultRowHeight="12.75"/>
  <cols>
    <col min="1" max="1" width="4.8515625" style="16" customWidth="1"/>
    <col min="2" max="2" width="7.28125" style="16" customWidth="1"/>
    <col min="3" max="3" width="10.421875" style="16" customWidth="1"/>
    <col min="4" max="4" width="6.28125" style="16" customWidth="1"/>
    <col min="5" max="5" width="7.140625" style="16" customWidth="1"/>
    <col min="6" max="6" width="9.7109375" style="16" customWidth="1"/>
    <col min="7" max="7" width="6.140625" style="16" customWidth="1"/>
    <col min="8" max="8" width="8.00390625" style="16" customWidth="1"/>
    <col min="9" max="9" width="8.421875" style="16" customWidth="1"/>
    <col min="10" max="10" width="8.7109375" style="16" customWidth="1"/>
    <col min="11" max="11" width="3.00390625" style="16" customWidth="1"/>
    <col min="12" max="12" width="2.8515625" style="16" customWidth="1"/>
    <col min="13" max="13" width="7.00390625" style="16" customWidth="1"/>
    <col min="14" max="14" width="2.8515625" style="16" customWidth="1"/>
    <col min="15" max="15" width="3.8515625" style="16" customWidth="1"/>
    <col min="16" max="16" width="2.8515625" style="16" customWidth="1"/>
    <col min="17" max="17" width="7.00390625" style="16" customWidth="1"/>
    <col min="18" max="18" width="2.8515625" style="16" customWidth="1"/>
    <col min="19" max="19" width="3.8515625" style="16" customWidth="1"/>
    <col min="20" max="20" width="2.8515625" style="16" customWidth="1"/>
    <col min="21" max="21" width="5.28125" style="16" customWidth="1"/>
    <col min="22" max="22" width="2.8515625" style="16" customWidth="1"/>
    <col min="23" max="23" width="3.8515625" style="16" customWidth="1"/>
    <col min="24" max="24" width="2.8515625" style="16" customWidth="1"/>
    <col min="25" max="25" width="7.00390625" style="16" customWidth="1"/>
    <col min="26" max="26" width="2.8515625" style="16" customWidth="1"/>
    <col min="27" max="27" width="3.8515625" style="16" customWidth="1"/>
    <col min="28" max="29" width="11.421875" style="6" hidden="1" customWidth="1"/>
    <col min="30" max="16384" width="11.421875" style="6" customWidth="1"/>
  </cols>
  <sheetData>
    <row r="1" spans="1:27" ht="27.75" customHeight="1">
      <c r="A1" s="374" t="str">
        <f>'Lämmer Herdbuch'!A1:E1</f>
        <v>Lämmer-Verwaltung</v>
      </c>
      <c r="B1" s="375"/>
      <c r="C1" s="375"/>
      <c r="D1" s="376"/>
      <c r="E1" s="377" t="str">
        <f>'Lämmer Herdbuch'!F1</f>
        <v>Mustermann</v>
      </c>
      <c r="F1" s="378"/>
      <c r="G1" s="378"/>
      <c r="H1" s="378"/>
      <c r="I1" s="378"/>
      <c r="J1" s="379"/>
      <c r="K1" s="106"/>
      <c r="L1" s="107"/>
      <c r="M1" s="108"/>
      <c r="N1" s="109" t="s">
        <v>39</v>
      </c>
      <c r="O1" s="108"/>
      <c r="P1" s="380">
        <f>'Lämmer Herdbuch'!T1</f>
        <v>2020</v>
      </c>
      <c r="Q1" s="380"/>
      <c r="R1" s="108"/>
      <c r="S1" s="108"/>
      <c r="T1" s="110"/>
      <c r="U1" s="110"/>
      <c r="V1" s="111"/>
      <c r="W1" s="381" t="str">
        <f>'Lämmer Herdbuch'!AA1</f>
        <v>© Hartmut Göttsche                02.2017     V. 1.3.6</v>
      </c>
      <c r="X1" s="381"/>
      <c r="Y1" s="381"/>
      <c r="Z1" s="381"/>
      <c r="AA1" s="382"/>
    </row>
    <row r="2" spans="1:27" ht="17.25" customHeight="1" thickBot="1">
      <c r="A2" s="386"/>
      <c r="B2" s="387"/>
      <c r="C2" s="387"/>
      <c r="D2" s="388"/>
      <c r="E2" s="112"/>
      <c r="F2" s="113"/>
      <c r="G2" s="114"/>
      <c r="H2" s="115" t="s">
        <v>1</v>
      </c>
      <c r="I2" s="383">
        <f>'Lämmer Herdbuch'!M2</f>
        <v>123456</v>
      </c>
      <c r="J2" s="384"/>
      <c r="K2" s="116"/>
      <c r="L2" s="117"/>
      <c r="M2" s="117"/>
      <c r="N2" s="118" t="s">
        <v>29</v>
      </c>
      <c r="O2" s="385">
        <f>'Lämmer Herdbuch'!S2</f>
        <v>43839</v>
      </c>
      <c r="P2" s="385"/>
      <c r="Q2" s="385"/>
      <c r="R2" s="113"/>
      <c r="S2" s="113"/>
      <c r="T2" s="113"/>
      <c r="U2" s="113"/>
      <c r="V2" s="113"/>
      <c r="W2" s="113"/>
      <c r="X2" s="113"/>
      <c r="Y2" s="113"/>
      <c r="Z2" s="113"/>
      <c r="AA2" s="119"/>
    </row>
    <row r="3" spans="1:27" ht="42.75" customHeight="1">
      <c r="A3" s="120" t="str">
        <f>'Lämmer Herdbuch'!B10</f>
        <v>Hals Nr.</v>
      </c>
      <c r="B3" s="120" t="str">
        <f>'Lämmer Herdbuch'!F10</f>
        <v>Mutter HB-Nr.</v>
      </c>
      <c r="C3" s="120" t="str">
        <f>'Lämmer Herdbuch'!G10</f>
        <v>Mu Quote (nach Lammung)</v>
      </c>
      <c r="D3" s="121" t="str">
        <f>'Lämmer Herdbuch'!H10</f>
        <v>Mutter Note</v>
      </c>
      <c r="E3" s="389" t="s">
        <v>83</v>
      </c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90"/>
    </row>
    <row r="4" spans="1:30" ht="17.25" customHeight="1">
      <c r="A4" s="81">
        <f>'Lämmer Herdbuch'!B11</f>
        <v>8</v>
      </c>
      <c r="B4" s="177">
        <f>'Lämmer Herdbuch'!F11</f>
        <v>356789</v>
      </c>
      <c r="C4" s="82" t="str">
        <f>'Lämmer Herdbuch'!G11</f>
        <v>08/07/15/11</v>
      </c>
      <c r="D4" s="83">
        <f>'Lämmer Herdbuch'!H11</f>
        <v>888</v>
      </c>
      <c r="E4" s="373">
        <f>'Lämmer Herdbuch'!AF11</f>
        <v>0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2"/>
      <c r="AB4" s="22" t="s">
        <v>8</v>
      </c>
      <c r="AC4" s="6" t="s">
        <v>40</v>
      </c>
      <c r="AD4" s="22"/>
    </row>
    <row r="5" spans="1:29" ht="17.25" customHeight="1">
      <c r="A5" s="81">
        <f>'Lämmer Herdbuch'!B12</f>
        <v>4</v>
      </c>
      <c r="B5" s="177">
        <f>'Lämmer Herdbuch'!F12</f>
        <v>456789</v>
      </c>
      <c r="C5" s="82" t="str">
        <f>'Lämmer Herdbuch'!G12</f>
        <v>08/07/16/12</v>
      </c>
      <c r="D5" s="83">
        <f>'Lämmer Herdbuch'!H12</f>
        <v>888</v>
      </c>
      <c r="E5" s="373">
        <f>'Lämmer Herdbuch'!AF12</f>
        <v>0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2"/>
      <c r="AB5" s="22" t="s">
        <v>34</v>
      </c>
      <c r="AC5" s="6" t="s">
        <v>41</v>
      </c>
    </row>
    <row r="6" spans="1:29" ht="17.25" customHeight="1">
      <c r="A6" s="81">
        <f>'Lämmer Herdbuch'!B13</f>
        <v>0</v>
      </c>
      <c r="B6" s="177">
        <f>'Lämmer Herdbuch'!F13</f>
        <v>0</v>
      </c>
      <c r="C6" s="82">
        <f>'Lämmer Herdbuch'!G13</f>
        <v>0</v>
      </c>
      <c r="D6" s="83">
        <f>'Lämmer Herdbuch'!H13</f>
        <v>0</v>
      </c>
      <c r="E6" s="373">
        <f>'Lämmer Herdbuch'!AF13</f>
        <v>0</v>
      </c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2"/>
      <c r="AB6" s="22" t="s">
        <v>35</v>
      </c>
      <c r="AC6" s="6" t="s">
        <v>42</v>
      </c>
    </row>
    <row r="7" spans="1:28" ht="17.25" customHeight="1">
      <c r="A7" s="81">
        <f>'Lämmer Herdbuch'!B14</f>
        <v>0</v>
      </c>
      <c r="B7" s="177">
        <f>'Lämmer Herdbuch'!F14</f>
        <v>0</v>
      </c>
      <c r="C7" s="82">
        <f>'Lämmer Herdbuch'!G14</f>
        <v>0</v>
      </c>
      <c r="D7" s="83">
        <f>'Lämmer Herdbuch'!H14</f>
        <v>0</v>
      </c>
      <c r="E7" s="373">
        <f>'Lämmer Herdbuch'!AF14</f>
        <v>0</v>
      </c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2"/>
      <c r="AB7" s="22" t="s">
        <v>37</v>
      </c>
    </row>
    <row r="8" spans="1:28" ht="17.25" customHeight="1">
      <c r="A8" s="81">
        <f>'Lämmer Herdbuch'!B15</f>
        <v>0</v>
      </c>
      <c r="B8" s="177">
        <f>'Lämmer Herdbuch'!F15</f>
        <v>0</v>
      </c>
      <c r="C8" s="82">
        <f>'Lämmer Herdbuch'!G15</f>
        <v>0</v>
      </c>
      <c r="D8" s="83">
        <f>'Lämmer Herdbuch'!H15</f>
        <v>0</v>
      </c>
      <c r="E8" s="373">
        <f>'Lämmer Herdbuch'!AF15</f>
        <v>0</v>
      </c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2"/>
      <c r="AB8" s="22" t="s">
        <v>38</v>
      </c>
    </row>
    <row r="9" spans="1:28" ht="17.25" customHeight="1">
      <c r="A9" s="81">
        <f>'Lämmer Herdbuch'!B16</f>
        <v>0</v>
      </c>
      <c r="B9" s="177">
        <f>'Lämmer Herdbuch'!F16</f>
        <v>0</v>
      </c>
      <c r="C9" s="82">
        <f>'Lämmer Herdbuch'!G16</f>
        <v>0</v>
      </c>
      <c r="D9" s="83">
        <f>'Lämmer Herdbuch'!H16</f>
        <v>0</v>
      </c>
      <c r="E9" s="373">
        <f>'Lämmer Herdbuch'!AF16</f>
        <v>0</v>
      </c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2"/>
      <c r="AB9" s="22" t="s">
        <v>36</v>
      </c>
    </row>
    <row r="10" spans="1:27" ht="17.25" customHeight="1">
      <c r="A10" s="81">
        <f>'Lämmer Herdbuch'!B17</f>
        <v>0</v>
      </c>
      <c r="B10" s="177">
        <f>'Lämmer Herdbuch'!F17</f>
        <v>0</v>
      </c>
      <c r="C10" s="82">
        <f>'Lämmer Herdbuch'!G17</f>
        <v>0</v>
      </c>
      <c r="D10" s="83">
        <f>'Lämmer Herdbuch'!H17</f>
        <v>0</v>
      </c>
      <c r="E10" s="373">
        <f>'Lämmer Herdbuch'!AF17</f>
        <v>0</v>
      </c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2"/>
    </row>
    <row r="11" spans="1:27" ht="17.25" customHeight="1">
      <c r="A11" s="81">
        <f>'Lämmer Herdbuch'!B18</f>
        <v>0</v>
      </c>
      <c r="B11" s="177">
        <f>'Lämmer Herdbuch'!F18</f>
        <v>0</v>
      </c>
      <c r="C11" s="82">
        <f>'Lämmer Herdbuch'!G18</f>
        <v>0</v>
      </c>
      <c r="D11" s="83">
        <f>'Lämmer Herdbuch'!H18</f>
        <v>0</v>
      </c>
      <c r="E11" s="373">
        <f>'Lämmer Herdbuch'!AF18</f>
        <v>0</v>
      </c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2"/>
    </row>
    <row r="12" spans="1:27" ht="17.25" customHeight="1">
      <c r="A12" s="81">
        <f>'Lämmer Herdbuch'!B19</f>
        <v>0</v>
      </c>
      <c r="B12" s="177">
        <f>'Lämmer Herdbuch'!F19</f>
        <v>0</v>
      </c>
      <c r="C12" s="82">
        <f>'Lämmer Herdbuch'!G19</f>
        <v>0</v>
      </c>
      <c r="D12" s="83">
        <f>'Lämmer Herdbuch'!H19</f>
        <v>0</v>
      </c>
      <c r="E12" s="373">
        <f>'Lämmer Herdbuch'!AF19</f>
        <v>0</v>
      </c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2"/>
    </row>
    <row r="13" spans="1:27" ht="17.25" customHeight="1">
      <c r="A13" s="81">
        <f>'Lämmer Herdbuch'!B20</f>
        <v>0</v>
      </c>
      <c r="B13" s="177">
        <f>'Lämmer Herdbuch'!F20</f>
        <v>0</v>
      </c>
      <c r="C13" s="82">
        <f>'Lämmer Herdbuch'!G20</f>
        <v>0</v>
      </c>
      <c r="D13" s="83">
        <f>'Lämmer Herdbuch'!H20</f>
        <v>0</v>
      </c>
      <c r="E13" s="373">
        <f>'Lämmer Herdbuch'!AF20</f>
        <v>0</v>
      </c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2"/>
    </row>
    <row r="14" spans="1:27" ht="17.25" customHeight="1">
      <c r="A14" s="81">
        <f>'Lämmer Herdbuch'!B21</f>
        <v>0</v>
      </c>
      <c r="B14" s="177">
        <f>'Lämmer Herdbuch'!F21</f>
        <v>0</v>
      </c>
      <c r="C14" s="82">
        <f>'Lämmer Herdbuch'!G21</f>
        <v>0</v>
      </c>
      <c r="D14" s="83">
        <f>'Lämmer Herdbuch'!H21</f>
        <v>0</v>
      </c>
      <c r="E14" s="373">
        <f>'Lämmer Herdbuch'!AF21</f>
        <v>0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2"/>
    </row>
    <row r="15" spans="1:27" ht="17.25" customHeight="1">
      <c r="A15" s="81">
        <f>'Lämmer Herdbuch'!B22</f>
        <v>0</v>
      </c>
      <c r="B15" s="177">
        <f>'Lämmer Herdbuch'!F22</f>
        <v>0</v>
      </c>
      <c r="C15" s="82">
        <f>'Lämmer Herdbuch'!G22</f>
        <v>0</v>
      </c>
      <c r="D15" s="83">
        <f>'Lämmer Herdbuch'!H22</f>
        <v>0</v>
      </c>
      <c r="E15" s="373">
        <f>'Lämmer Herdbuch'!AF22</f>
        <v>0</v>
      </c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2"/>
    </row>
    <row r="16" spans="1:27" ht="17.25" customHeight="1">
      <c r="A16" s="81">
        <f>'Lämmer Herdbuch'!B23</f>
        <v>0</v>
      </c>
      <c r="B16" s="177">
        <f>'Lämmer Herdbuch'!F23</f>
        <v>0</v>
      </c>
      <c r="C16" s="82">
        <f>'Lämmer Herdbuch'!G23</f>
        <v>0</v>
      </c>
      <c r="D16" s="83">
        <f>'Lämmer Herdbuch'!H23</f>
        <v>0</v>
      </c>
      <c r="E16" s="373">
        <f>'Lämmer Herdbuch'!AF23</f>
        <v>0</v>
      </c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2"/>
    </row>
    <row r="17" spans="1:27" ht="17.25" customHeight="1">
      <c r="A17" s="81">
        <f>'Lämmer Herdbuch'!B24</f>
        <v>0</v>
      </c>
      <c r="B17" s="177">
        <f>'Lämmer Herdbuch'!F24</f>
        <v>0</v>
      </c>
      <c r="C17" s="82">
        <f>'Lämmer Herdbuch'!G24</f>
        <v>0</v>
      </c>
      <c r="D17" s="83">
        <f>'Lämmer Herdbuch'!H24</f>
        <v>0</v>
      </c>
      <c r="E17" s="373">
        <f>'Lämmer Herdbuch'!AF24</f>
        <v>0</v>
      </c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2"/>
    </row>
    <row r="18" spans="1:27" ht="17.25" customHeight="1">
      <c r="A18" s="81">
        <f>'Lämmer Herdbuch'!B25</f>
        <v>0</v>
      </c>
      <c r="B18" s="177">
        <f>'Lämmer Herdbuch'!F25</f>
        <v>0</v>
      </c>
      <c r="C18" s="82">
        <f>'Lämmer Herdbuch'!G25</f>
        <v>0</v>
      </c>
      <c r="D18" s="83">
        <f>'Lämmer Herdbuch'!H25</f>
        <v>0</v>
      </c>
      <c r="E18" s="373">
        <f>'Lämmer Herdbuch'!AF25</f>
        <v>0</v>
      </c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2"/>
    </row>
    <row r="19" spans="1:27" ht="17.25" customHeight="1">
      <c r="A19" s="81">
        <f>'Lämmer Herdbuch'!B26</f>
        <v>0</v>
      </c>
      <c r="B19" s="177">
        <f>'Lämmer Herdbuch'!F26</f>
        <v>0</v>
      </c>
      <c r="C19" s="82">
        <f>'Lämmer Herdbuch'!G26</f>
        <v>0</v>
      </c>
      <c r="D19" s="83">
        <f>'Lämmer Herdbuch'!H26</f>
        <v>0</v>
      </c>
      <c r="E19" s="373">
        <f>'Lämmer Herdbuch'!AF26</f>
        <v>0</v>
      </c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2"/>
    </row>
    <row r="20" spans="1:27" ht="17.25" customHeight="1">
      <c r="A20" s="81">
        <f>'Lämmer Herdbuch'!B27</f>
        <v>0</v>
      </c>
      <c r="B20" s="177">
        <f>'Lämmer Herdbuch'!F27</f>
        <v>0</v>
      </c>
      <c r="C20" s="82">
        <f>'Lämmer Herdbuch'!G27</f>
        <v>0</v>
      </c>
      <c r="D20" s="83">
        <f>'Lämmer Herdbuch'!H27</f>
        <v>0</v>
      </c>
      <c r="E20" s="370">
        <f>'Lämmer Herdbuch'!AF27</f>
        <v>0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2"/>
    </row>
    <row r="21" spans="1:27" ht="17.25" customHeight="1">
      <c r="A21" s="81">
        <f>'Lämmer Herdbuch'!B28</f>
        <v>0</v>
      </c>
      <c r="B21" s="177">
        <f>'Lämmer Herdbuch'!F28</f>
        <v>0</v>
      </c>
      <c r="C21" s="82">
        <f>'Lämmer Herdbuch'!G28</f>
        <v>0</v>
      </c>
      <c r="D21" s="83">
        <f>'Lämmer Herdbuch'!H28</f>
        <v>0</v>
      </c>
      <c r="E21" s="370">
        <f>'Lämmer Herdbuch'!AF28</f>
        <v>0</v>
      </c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2"/>
    </row>
    <row r="22" spans="1:27" ht="17.25" customHeight="1">
      <c r="A22" s="81">
        <f>'Lämmer Herdbuch'!B29</f>
        <v>0</v>
      </c>
      <c r="B22" s="177">
        <f>'Lämmer Herdbuch'!F29</f>
        <v>0</v>
      </c>
      <c r="C22" s="82">
        <f>'Lämmer Herdbuch'!G29</f>
        <v>0</v>
      </c>
      <c r="D22" s="83">
        <f>'Lämmer Herdbuch'!H29</f>
        <v>0</v>
      </c>
      <c r="E22" s="370">
        <f>'Lämmer Herdbuch'!AF29</f>
        <v>0</v>
      </c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2"/>
    </row>
    <row r="23" spans="1:27" ht="17.25" customHeight="1">
      <c r="A23" s="81">
        <f>'Lämmer Herdbuch'!B30</f>
        <v>0</v>
      </c>
      <c r="B23" s="177">
        <f>'Lämmer Herdbuch'!F30</f>
        <v>0</v>
      </c>
      <c r="C23" s="82">
        <f>'Lämmer Herdbuch'!G30</f>
        <v>0</v>
      </c>
      <c r="D23" s="83">
        <f>'Lämmer Herdbuch'!H30</f>
        <v>0</v>
      </c>
      <c r="E23" s="370">
        <f>'Lämmer Herdbuch'!AF30</f>
        <v>0</v>
      </c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2"/>
    </row>
    <row r="24" spans="1:27" ht="17.25" customHeight="1">
      <c r="A24" s="81">
        <f>'Lämmer Herdbuch'!B31</f>
        <v>0</v>
      </c>
      <c r="B24" s="177">
        <f>'Lämmer Herdbuch'!F31</f>
        <v>0</v>
      </c>
      <c r="C24" s="82">
        <f>'Lämmer Herdbuch'!G31</f>
        <v>0</v>
      </c>
      <c r="D24" s="83">
        <f>'Lämmer Herdbuch'!H31</f>
        <v>0</v>
      </c>
      <c r="E24" s="370">
        <f>'Lämmer Herdbuch'!AF31</f>
        <v>0</v>
      </c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2"/>
    </row>
    <row r="25" spans="1:27" ht="17.25" customHeight="1">
      <c r="A25" s="81">
        <f>'Lämmer Herdbuch'!B32</f>
        <v>0</v>
      </c>
      <c r="B25" s="177">
        <f>'Lämmer Herdbuch'!F32</f>
        <v>0</v>
      </c>
      <c r="C25" s="82">
        <f>'Lämmer Herdbuch'!G32</f>
        <v>0</v>
      </c>
      <c r="D25" s="83">
        <f>'Lämmer Herdbuch'!H32</f>
        <v>0</v>
      </c>
      <c r="E25" s="370">
        <f>'Lämmer Herdbuch'!AF32</f>
        <v>0</v>
      </c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2"/>
    </row>
    <row r="26" spans="1:27" ht="17.25" customHeight="1">
      <c r="A26" s="81">
        <f>'Lämmer Herdbuch'!B33</f>
        <v>0</v>
      </c>
      <c r="B26" s="177">
        <f>'Lämmer Herdbuch'!F33</f>
        <v>0</v>
      </c>
      <c r="C26" s="82">
        <f>'Lämmer Herdbuch'!G33</f>
        <v>0</v>
      </c>
      <c r="D26" s="83">
        <f>'Lämmer Herdbuch'!H33</f>
        <v>0</v>
      </c>
      <c r="E26" s="370">
        <f>'Lämmer Herdbuch'!AF33</f>
        <v>0</v>
      </c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2"/>
    </row>
    <row r="27" spans="1:27" ht="17.25" customHeight="1">
      <c r="A27" s="81">
        <f>'Lämmer Herdbuch'!B34</f>
        <v>0</v>
      </c>
      <c r="B27" s="177">
        <f>'Lämmer Herdbuch'!F34</f>
        <v>0</v>
      </c>
      <c r="C27" s="82">
        <f>'Lämmer Herdbuch'!G34</f>
        <v>0</v>
      </c>
      <c r="D27" s="83">
        <f>'Lämmer Herdbuch'!H34</f>
        <v>0</v>
      </c>
      <c r="E27" s="370">
        <f>'Lämmer Herdbuch'!AF34</f>
        <v>0</v>
      </c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2"/>
    </row>
    <row r="28" spans="1:27" ht="17.25" customHeight="1">
      <c r="A28" s="81">
        <f>'Lämmer Herdbuch'!B35</f>
        <v>0</v>
      </c>
      <c r="B28" s="177">
        <f>'Lämmer Herdbuch'!F35</f>
        <v>0</v>
      </c>
      <c r="C28" s="82">
        <f>'Lämmer Herdbuch'!G35</f>
        <v>0</v>
      </c>
      <c r="D28" s="83">
        <f>'Lämmer Herdbuch'!H35</f>
        <v>0</v>
      </c>
      <c r="E28" s="370">
        <f>'Lämmer Herdbuch'!AF35</f>
        <v>0</v>
      </c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2"/>
    </row>
    <row r="29" spans="1:27" ht="17.25" customHeight="1">
      <c r="A29" s="81">
        <f>'Lämmer Herdbuch'!B36</f>
        <v>0</v>
      </c>
      <c r="B29" s="177">
        <f>'Lämmer Herdbuch'!F36</f>
        <v>0</v>
      </c>
      <c r="C29" s="82">
        <f>'Lämmer Herdbuch'!G36</f>
        <v>0</v>
      </c>
      <c r="D29" s="83">
        <f>'Lämmer Herdbuch'!H36</f>
        <v>0</v>
      </c>
      <c r="E29" s="370">
        <f>'Lämmer Herdbuch'!AF36</f>
        <v>0</v>
      </c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2"/>
    </row>
    <row r="30" spans="1:27" ht="17.25" customHeight="1">
      <c r="A30" s="81">
        <f>'Lämmer Herdbuch'!B37</f>
        <v>0</v>
      </c>
      <c r="B30" s="177">
        <f>'Lämmer Herdbuch'!F37</f>
        <v>0</v>
      </c>
      <c r="C30" s="82">
        <f>'Lämmer Herdbuch'!G37</f>
        <v>0</v>
      </c>
      <c r="D30" s="83">
        <f>'Lämmer Herdbuch'!H37</f>
        <v>0</v>
      </c>
      <c r="E30" s="370">
        <f>'Lämmer Herdbuch'!AF37</f>
        <v>0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2"/>
    </row>
    <row r="31" spans="1:27" ht="17.25" customHeight="1">
      <c r="A31" s="81">
        <f>'Lämmer Herdbuch'!B38</f>
        <v>0</v>
      </c>
      <c r="B31" s="177">
        <f>'Lämmer Herdbuch'!F38</f>
        <v>0</v>
      </c>
      <c r="C31" s="82">
        <f>'Lämmer Herdbuch'!G38</f>
        <v>0</v>
      </c>
      <c r="D31" s="83">
        <f>'Lämmer Herdbuch'!H38</f>
        <v>0</v>
      </c>
      <c r="E31" s="370">
        <f>'Lämmer Herdbuch'!AF38</f>
        <v>0</v>
      </c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2"/>
    </row>
    <row r="32" spans="1:27" ht="17.25" customHeight="1">
      <c r="A32" s="81">
        <f>'Lämmer Herdbuch'!B39</f>
        <v>0</v>
      </c>
      <c r="B32" s="177">
        <f>'Lämmer Herdbuch'!F39</f>
        <v>0</v>
      </c>
      <c r="C32" s="82">
        <f>'Lämmer Herdbuch'!G39</f>
        <v>0</v>
      </c>
      <c r="D32" s="83">
        <f>'Lämmer Herdbuch'!H39</f>
        <v>0</v>
      </c>
      <c r="E32" s="370">
        <f>'Lämmer Herdbuch'!AF39</f>
        <v>0</v>
      </c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2"/>
    </row>
    <row r="33" spans="1:27" ht="17.25" customHeight="1">
      <c r="A33" s="81">
        <f>'Lämmer Herdbuch'!B40</f>
        <v>0</v>
      </c>
      <c r="B33" s="177">
        <f>'Lämmer Herdbuch'!F40</f>
        <v>0</v>
      </c>
      <c r="C33" s="82">
        <f>'Lämmer Herdbuch'!G40</f>
        <v>0</v>
      </c>
      <c r="D33" s="83">
        <f>'Lämmer Herdbuch'!H40</f>
        <v>0</v>
      </c>
      <c r="E33" s="370">
        <f>'Lämmer Herdbuch'!AF40</f>
        <v>0</v>
      </c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2"/>
    </row>
    <row r="34" spans="1:27" ht="17.25" customHeight="1">
      <c r="A34" s="81">
        <f>'Lämmer Herdbuch'!B41</f>
        <v>0</v>
      </c>
      <c r="B34" s="177">
        <f>'Lämmer Herdbuch'!F41</f>
        <v>0</v>
      </c>
      <c r="C34" s="82">
        <f>'Lämmer Herdbuch'!G41</f>
        <v>0</v>
      </c>
      <c r="D34" s="83">
        <f>'Lämmer Herdbuch'!H41</f>
        <v>0</v>
      </c>
      <c r="E34" s="370">
        <f>'Lämmer Herdbuch'!AF41</f>
        <v>0</v>
      </c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2"/>
    </row>
    <row r="35" spans="1:27" ht="17.25" customHeight="1">
      <c r="A35" s="81">
        <f>'Lämmer Herdbuch'!B42</f>
        <v>0</v>
      </c>
      <c r="B35" s="177">
        <f>'Lämmer Herdbuch'!F42</f>
        <v>0</v>
      </c>
      <c r="C35" s="82">
        <f>'Lämmer Herdbuch'!G42</f>
        <v>0</v>
      </c>
      <c r="D35" s="83">
        <f>'Lämmer Herdbuch'!H42</f>
        <v>0</v>
      </c>
      <c r="E35" s="370">
        <f>'Lämmer Herdbuch'!AF42</f>
        <v>0</v>
      </c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2"/>
    </row>
    <row r="36" spans="1:27" ht="17.25" customHeight="1">
      <c r="A36" s="81">
        <f>'Lämmer Herdbuch'!B43</f>
        <v>0</v>
      </c>
      <c r="B36" s="177">
        <f>'Lämmer Herdbuch'!F43</f>
        <v>0</v>
      </c>
      <c r="C36" s="82">
        <f>'Lämmer Herdbuch'!G43</f>
        <v>0</v>
      </c>
      <c r="D36" s="83">
        <f>'Lämmer Herdbuch'!H43</f>
        <v>0</v>
      </c>
      <c r="E36" s="370">
        <f>'Lämmer Herdbuch'!AF43</f>
        <v>0</v>
      </c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2"/>
    </row>
    <row r="37" spans="1:27" ht="17.25" customHeight="1">
      <c r="A37" s="81">
        <f>'Lämmer Herdbuch'!B44</f>
        <v>0</v>
      </c>
      <c r="B37" s="177">
        <f>'Lämmer Herdbuch'!F44</f>
        <v>0</v>
      </c>
      <c r="C37" s="82">
        <f>'Lämmer Herdbuch'!G44</f>
        <v>0</v>
      </c>
      <c r="D37" s="83">
        <f>'Lämmer Herdbuch'!H44</f>
        <v>0</v>
      </c>
      <c r="E37" s="370">
        <f>'Lämmer Herdbuch'!AF44</f>
        <v>0</v>
      </c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2"/>
    </row>
    <row r="38" spans="1:27" ht="17.25" customHeight="1">
      <c r="A38" s="81">
        <f>'Lämmer Herdbuch'!B45</f>
        <v>0</v>
      </c>
      <c r="B38" s="177">
        <f>'Lämmer Herdbuch'!F45</f>
        <v>0</v>
      </c>
      <c r="C38" s="82">
        <f>'Lämmer Herdbuch'!G45</f>
        <v>0</v>
      </c>
      <c r="D38" s="83">
        <f>'Lämmer Herdbuch'!H45</f>
        <v>0</v>
      </c>
      <c r="E38" s="370">
        <f>'Lämmer Herdbuch'!AF45</f>
        <v>0</v>
      </c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2"/>
    </row>
    <row r="39" spans="1:27" ht="17.25" customHeight="1">
      <c r="A39" s="81">
        <f>'Lämmer Herdbuch'!B46</f>
        <v>0</v>
      </c>
      <c r="B39" s="177">
        <f>'Lämmer Herdbuch'!F46</f>
        <v>0</v>
      </c>
      <c r="C39" s="82">
        <f>'Lämmer Herdbuch'!G46</f>
        <v>0</v>
      </c>
      <c r="D39" s="83">
        <f>'Lämmer Herdbuch'!H46</f>
        <v>0</v>
      </c>
      <c r="E39" s="370">
        <f>'Lämmer Herdbuch'!AF46</f>
        <v>0</v>
      </c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2"/>
    </row>
    <row r="40" spans="1:27" ht="17.25" customHeight="1">
      <c r="A40" s="81">
        <f>'Lämmer Herdbuch'!B47</f>
        <v>0</v>
      </c>
      <c r="B40" s="177">
        <f>'Lämmer Herdbuch'!F47</f>
        <v>0</v>
      </c>
      <c r="C40" s="82">
        <f>'Lämmer Herdbuch'!G47</f>
        <v>0</v>
      </c>
      <c r="D40" s="83">
        <f>'Lämmer Herdbuch'!H47</f>
        <v>0</v>
      </c>
      <c r="E40" s="370">
        <f>'Lämmer Herdbuch'!AF47</f>
        <v>0</v>
      </c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2"/>
    </row>
    <row r="41" spans="1:27" ht="17.25" customHeight="1">
      <c r="A41" s="81">
        <f>'Lämmer Herdbuch'!B48</f>
        <v>0</v>
      </c>
      <c r="B41" s="177">
        <f>'Lämmer Herdbuch'!F48</f>
        <v>0</v>
      </c>
      <c r="C41" s="82">
        <f>'Lämmer Herdbuch'!G48</f>
        <v>0</v>
      </c>
      <c r="D41" s="83">
        <f>'Lämmer Herdbuch'!H48</f>
        <v>0</v>
      </c>
      <c r="E41" s="370">
        <f>'Lämmer Herdbuch'!AF48</f>
        <v>0</v>
      </c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2"/>
    </row>
    <row r="42" spans="1:27" ht="17.25" customHeight="1">
      <c r="A42" s="81">
        <f>'Lämmer Herdbuch'!B49</f>
        <v>0</v>
      </c>
      <c r="B42" s="177">
        <f>'Lämmer Herdbuch'!F49</f>
        <v>0</v>
      </c>
      <c r="C42" s="82">
        <f>'Lämmer Herdbuch'!G49</f>
        <v>0</v>
      </c>
      <c r="D42" s="83">
        <f>'Lämmer Herdbuch'!H49</f>
        <v>0</v>
      </c>
      <c r="E42" s="370">
        <f>'Lämmer Herdbuch'!AF49</f>
        <v>0</v>
      </c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2"/>
    </row>
    <row r="43" spans="1:27" ht="17.25" customHeight="1">
      <c r="A43" s="81">
        <f>'Lämmer Herdbuch'!B50</f>
        <v>0</v>
      </c>
      <c r="B43" s="177">
        <f>'Lämmer Herdbuch'!F50</f>
        <v>0</v>
      </c>
      <c r="C43" s="82">
        <f>'Lämmer Herdbuch'!G50</f>
        <v>0</v>
      </c>
      <c r="D43" s="83">
        <f>'Lämmer Herdbuch'!H50</f>
        <v>0</v>
      </c>
      <c r="E43" s="370">
        <f>'Lämmer Herdbuch'!AF50</f>
        <v>0</v>
      </c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2"/>
    </row>
    <row r="44" spans="1:27" ht="17.25" customHeight="1">
      <c r="A44" s="81">
        <f>'Lämmer Herdbuch'!B51</f>
        <v>0</v>
      </c>
      <c r="B44" s="177">
        <f>'Lämmer Herdbuch'!F51</f>
        <v>0</v>
      </c>
      <c r="C44" s="82">
        <f>'Lämmer Herdbuch'!G51</f>
        <v>0</v>
      </c>
      <c r="D44" s="83">
        <f>'Lämmer Herdbuch'!H51</f>
        <v>0</v>
      </c>
      <c r="E44" s="370">
        <f>'Lämmer Herdbuch'!AF51</f>
        <v>0</v>
      </c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2"/>
    </row>
    <row r="45" spans="1:27" ht="17.25" customHeight="1">
      <c r="A45" s="81">
        <f>'Lämmer Herdbuch'!B52</f>
        <v>0</v>
      </c>
      <c r="B45" s="177">
        <f>'Lämmer Herdbuch'!F52</f>
        <v>0</v>
      </c>
      <c r="C45" s="82">
        <f>'Lämmer Herdbuch'!G52</f>
        <v>0</v>
      </c>
      <c r="D45" s="83">
        <f>'Lämmer Herdbuch'!H52</f>
        <v>0</v>
      </c>
      <c r="E45" s="370">
        <f>'Lämmer Herdbuch'!AF52</f>
        <v>0</v>
      </c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2"/>
    </row>
    <row r="46" spans="1:27" ht="17.25" customHeight="1">
      <c r="A46" s="81">
        <f>'Lämmer Herdbuch'!B53</f>
        <v>0</v>
      </c>
      <c r="B46" s="177">
        <f>'Lämmer Herdbuch'!F53</f>
        <v>0</v>
      </c>
      <c r="C46" s="82">
        <f>'Lämmer Herdbuch'!G53</f>
        <v>0</v>
      </c>
      <c r="D46" s="83">
        <f>'Lämmer Herdbuch'!H53</f>
        <v>0</v>
      </c>
      <c r="E46" s="370">
        <f>'Lämmer Herdbuch'!AF53</f>
        <v>0</v>
      </c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2"/>
    </row>
    <row r="47" spans="1:27" ht="17.25" customHeight="1">
      <c r="A47" s="81">
        <f>'Lämmer Herdbuch'!B54</f>
        <v>0</v>
      </c>
      <c r="B47" s="177">
        <f>'Lämmer Herdbuch'!F54</f>
        <v>0</v>
      </c>
      <c r="C47" s="82">
        <f>'Lämmer Herdbuch'!G54</f>
        <v>0</v>
      </c>
      <c r="D47" s="83">
        <f>'Lämmer Herdbuch'!H54</f>
        <v>0</v>
      </c>
      <c r="E47" s="370">
        <f>'Lämmer Herdbuch'!AF54</f>
        <v>0</v>
      </c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2"/>
    </row>
    <row r="48" spans="1:27" ht="17.25" customHeight="1">
      <c r="A48" s="81">
        <f>'Lämmer Herdbuch'!B55</f>
        <v>0</v>
      </c>
      <c r="B48" s="177">
        <f>'Lämmer Herdbuch'!F55</f>
        <v>0</v>
      </c>
      <c r="C48" s="82">
        <f>'Lämmer Herdbuch'!G55</f>
        <v>0</v>
      </c>
      <c r="D48" s="83">
        <f>'Lämmer Herdbuch'!H55</f>
        <v>0</v>
      </c>
      <c r="E48" s="370">
        <f>'Lämmer Herdbuch'!AF55</f>
        <v>0</v>
      </c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2"/>
    </row>
    <row r="49" spans="1:27" ht="17.25" customHeight="1">
      <c r="A49" s="81">
        <f>'Lämmer Herdbuch'!B56</f>
        <v>0</v>
      </c>
      <c r="B49" s="177">
        <f>'Lämmer Herdbuch'!F56</f>
        <v>0</v>
      </c>
      <c r="C49" s="82">
        <f>'Lämmer Herdbuch'!G56</f>
        <v>0</v>
      </c>
      <c r="D49" s="83">
        <f>'Lämmer Herdbuch'!H56</f>
        <v>0</v>
      </c>
      <c r="E49" s="370">
        <f>'Lämmer Herdbuch'!AF56</f>
        <v>0</v>
      </c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2"/>
    </row>
    <row r="50" spans="1:27" ht="17.25" customHeight="1">
      <c r="A50" s="81">
        <f>'Lämmer Herdbuch'!B57</f>
        <v>0</v>
      </c>
      <c r="B50" s="177">
        <f>'Lämmer Herdbuch'!F57</f>
        <v>0</v>
      </c>
      <c r="C50" s="82">
        <f>'Lämmer Herdbuch'!G57</f>
        <v>0</v>
      </c>
      <c r="D50" s="83">
        <f>'Lämmer Herdbuch'!H57</f>
        <v>0</v>
      </c>
      <c r="E50" s="370">
        <f>'Lämmer Herdbuch'!AF57</f>
        <v>0</v>
      </c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2"/>
    </row>
    <row r="51" spans="1:27" ht="17.25" customHeight="1">
      <c r="A51" s="81">
        <f>'Lämmer Herdbuch'!B58</f>
        <v>0</v>
      </c>
      <c r="B51" s="177">
        <f>'Lämmer Herdbuch'!F58</f>
        <v>0</v>
      </c>
      <c r="C51" s="82">
        <f>'Lämmer Herdbuch'!G58</f>
        <v>0</v>
      </c>
      <c r="D51" s="83">
        <f>'Lämmer Herdbuch'!H58</f>
        <v>0</v>
      </c>
      <c r="E51" s="370">
        <f>'Lämmer Herdbuch'!AF58</f>
        <v>0</v>
      </c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2"/>
    </row>
    <row r="52" spans="1:27" ht="17.25" customHeight="1">
      <c r="A52" s="81">
        <f>'Lämmer Herdbuch'!B59</f>
        <v>0</v>
      </c>
      <c r="B52" s="177">
        <f>'Lämmer Herdbuch'!F59</f>
        <v>0</v>
      </c>
      <c r="C52" s="82">
        <f>'Lämmer Herdbuch'!G59</f>
        <v>0</v>
      </c>
      <c r="D52" s="83">
        <f>'Lämmer Herdbuch'!H59</f>
        <v>0</v>
      </c>
      <c r="E52" s="370">
        <f>'Lämmer Herdbuch'!AF59</f>
        <v>0</v>
      </c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2"/>
    </row>
    <row r="53" spans="1:27" ht="17.25" customHeight="1">
      <c r="A53" s="81">
        <f>'Lämmer Herdbuch'!B60</f>
        <v>0</v>
      </c>
      <c r="B53" s="177">
        <f>'Lämmer Herdbuch'!F60</f>
        <v>0</v>
      </c>
      <c r="C53" s="82">
        <f>'Lämmer Herdbuch'!G60</f>
        <v>0</v>
      </c>
      <c r="D53" s="83">
        <f>'Lämmer Herdbuch'!H60</f>
        <v>0</v>
      </c>
      <c r="E53" s="370">
        <f>'Lämmer Herdbuch'!AF60</f>
        <v>0</v>
      </c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2"/>
    </row>
    <row r="54" spans="1:27" ht="17.25" customHeight="1">
      <c r="A54" s="81">
        <f>'Lämmer Herdbuch'!B61</f>
        <v>0</v>
      </c>
      <c r="B54" s="177">
        <f>'Lämmer Herdbuch'!F61</f>
        <v>0</v>
      </c>
      <c r="C54" s="82">
        <f>'Lämmer Herdbuch'!G61</f>
        <v>0</v>
      </c>
      <c r="D54" s="83">
        <f>'Lämmer Herdbuch'!H61</f>
        <v>0</v>
      </c>
      <c r="E54" s="370">
        <f>'Lämmer Herdbuch'!AF61</f>
        <v>0</v>
      </c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2"/>
    </row>
    <row r="55" spans="1:27" ht="17.25" customHeight="1">
      <c r="A55" s="81">
        <f>'Lämmer Herdbuch'!B62</f>
        <v>0</v>
      </c>
      <c r="B55" s="177">
        <f>'Lämmer Herdbuch'!F62</f>
        <v>0</v>
      </c>
      <c r="C55" s="82">
        <f>'Lämmer Herdbuch'!G62</f>
        <v>0</v>
      </c>
      <c r="D55" s="83">
        <f>'Lämmer Herdbuch'!H62</f>
        <v>0</v>
      </c>
      <c r="E55" s="370">
        <f>'Lämmer Herdbuch'!AF62</f>
        <v>0</v>
      </c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2"/>
    </row>
    <row r="56" spans="1:27" ht="17.25" customHeight="1">
      <c r="A56" s="81">
        <f>'Lämmer Herdbuch'!B63</f>
        <v>0</v>
      </c>
      <c r="B56" s="177">
        <f>'Lämmer Herdbuch'!F63</f>
        <v>0</v>
      </c>
      <c r="C56" s="82">
        <f>'Lämmer Herdbuch'!G63</f>
        <v>0</v>
      </c>
      <c r="D56" s="83">
        <f>'Lämmer Herdbuch'!H63</f>
        <v>0</v>
      </c>
      <c r="E56" s="370">
        <f>'Lämmer Herdbuch'!AF63</f>
        <v>0</v>
      </c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2"/>
    </row>
    <row r="57" spans="1:27" ht="17.25" customHeight="1">
      <c r="A57" s="81">
        <f>'Lämmer Herdbuch'!B64</f>
        <v>0</v>
      </c>
      <c r="B57" s="177">
        <f>'Lämmer Herdbuch'!F64</f>
        <v>0</v>
      </c>
      <c r="C57" s="82">
        <f>'Lämmer Herdbuch'!G64</f>
        <v>0</v>
      </c>
      <c r="D57" s="83">
        <f>'Lämmer Herdbuch'!H64</f>
        <v>0</v>
      </c>
      <c r="E57" s="370">
        <f>'Lämmer Herdbuch'!AF64</f>
        <v>0</v>
      </c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2"/>
    </row>
    <row r="58" spans="1:27" ht="17.25" customHeight="1">
      <c r="A58" s="81">
        <f>'Lämmer Herdbuch'!B65</f>
        <v>0</v>
      </c>
      <c r="B58" s="177">
        <f>'Lämmer Herdbuch'!F65</f>
        <v>0</v>
      </c>
      <c r="C58" s="82">
        <f>'Lämmer Herdbuch'!G65</f>
        <v>0</v>
      </c>
      <c r="D58" s="83">
        <f>'Lämmer Herdbuch'!H65</f>
        <v>0</v>
      </c>
      <c r="E58" s="370">
        <f>'Lämmer Herdbuch'!AF65</f>
        <v>0</v>
      </c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2"/>
    </row>
  </sheetData>
  <sheetProtection password="E128" sheet="1"/>
  <mergeCells count="63">
    <mergeCell ref="E23:AA23"/>
    <mergeCell ref="A1:D1"/>
    <mergeCell ref="E1:J1"/>
    <mergeCell ref="P1:Q1"/>
    <mergeCell ref="W1:AA1"/>
    <mergeCell ref="I2:J2"/>
    <mergeCell ref="O2:Q2"/>
    <mergeCell ref="A2:D2"/>
    <mergeCell ref="E3:AA3"/>
    <mergeCell ref="E22:AA22"/>
    <mergeCell ref="E37:AA37"/>
    <mergeCell ref="E38:AA38"/>
    <mergeCell ref="E35:AA35"/>
    <mergeCell ref="E36:AA36"/>
    <mergeCell ref="E28:AA28"/>
    <mergeCell ref="E29:AA29"/>
    <mergeCell ref="E30:AA30"/>
    <mergeCell ref="E4:AA4"/>
    <mergeCell ref="E5:AA5"/>
    <mergeCell ref="E6:AA6"/>
    <mergeCell ref="E7:AA7"/>
    <mergeCell ref="E10:AA10"/>
    <mergeCell ref="E11:AA11"/>
    <mergeCell ref="E20:AA20"/>
    <mergeCell ref="E18:AA18"/>
    <mergeCell ref="E19:AA19"/>
    <mergeCell ref="E21:AA21"/>
    <mergeCell ref="E8:AA8"/>
    <mergeCell ref="E9:AA9"/>
    <mergeCell ref="E14:AA14"/>
    <mergeCell ref="E15:AA15"/>
    <mergeCell ref="E12:AA12"/>
    <mergeCell ref="E13:AA13"/>
    <mergeCell ref="E16:AA16"/>
    <mergeCell ref="E17:AA17"/>
    <mergeCell ref="E33:AA33"/>
    <mergeCell ref="E34:AA34"/>
    <mergeCell ref="E26:AA26"/>
    <mergeCell ref="E31:AA31"/>
    <mergeCell ref="E32:AA32"/>
    <mergeCell ref="E24:AA24"/>
    <mergeCell ref="E25:AA25"/>
    <mergeCell ref="E27:AA27"/>
    <mergeCell ref="E49:AA49"/>
    <mergeCell ref="E50:AA50"/>
    <mergeCell ref="E39:AA39"/>
    <mergeCell ref="E40:AA40"/>
    <mergeCell ref="E41:AA41"/>
    <mergeCell ref="E42:AA42"/>
    <mergeCell ref="E43:AA43"/>
    <mergeCell ref="E44:AA44"/>
    <mergeCell ref="E45:AA45"/>
    <mergeCell ref="E46:AA46"/>
    <mergeCell ref="E47:AA47"/>
    <mergeCell ref="E48:AA48"/>
    <mergeCell ref="E57:AA57"/>
    <mergeCell ref="E58:AA58"/>
    <mergeCell ref="E51:AA51"/>
    <mergeCell ref="E52:AA52"/>
    <mergeCell ref="E53:AA53"/>
    <mergeCell ref="E54:AA54"/>
    <mergeCell ref="E55:AA55"/>
    <mergeCell ref="E56:AA56"/>
  </mergeCells>
  <conditionalFormatting sqref="A4:E58">
    <cfRule type="cellIs" priority="1" dxfId="121" operator="equal" stopIfTrue="1">
      <formula>0</formula>
    </cfRule>
  </conditionalFormatting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rgb="FFFF0000"/>
  </sheetPr>
  <dimension ref="A1:P2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11.421875" defaultRowHeight="12.75"/>
  <cols>
    <col min="1" max="1" width="8.00390625" style="6" customWidth="1"/>
    <col min="2" max="2" width="11.7109375" style="6" customWidth="1"/>
    <col min="3" max="3" width="5.7109375" style="6" customWidth="1"/>
    <col min="4" max="4" width="10.8515625" style="6" customWidth="1"/>
    <col min="5" max="5" width="5.8515625" style="6" customWidth="1"/>
    <col min="6" max="7" width="5.421875" style="6" customWidth="1"/>
    <col min="8" max="8" width="8.140625" style="6" customWidth="1"/>
    <col min="9" max="12" width="3.7109375" style="6" customWidth="1"/>
    <col min="13" max="13" width="7.8515625" style="6" customWidth="1"/>
    <col min="14" max="15" width="11.421875" style="6" customWidth="1"/>
    <col min="16" max="16" width="0" style="6" hidden="1" customWidth="1"/>
    <col min="17" max="16384" width="11.421875" style="6" customWidth="1"/>
  </cols>
  <sheetData>
    <row r="1" spans="1:14" ht="27.75" customHeight="1">
      <c r="A1" s="37" t="s">
        <v>94</v>
      </c>
      <c r="B1" s="35"/>
      <c r="C1" s="36"/>
      <c r="D1" s="37" t="str">
        <f>'Lämmer Herdbuch'!F1</f>
        <v>Mustermann</v>
      </c>
      <c r="E1" s="36"/>
      <c r="F1" s="38"/>
      <c r="G1" s="37"/>
      <c r="H1" s="37"/>
      <c r="I1" s="391">
        <f>'Lämmer Herdbuch'!T1</f>
        <v>2020</v>
      </c>
      <c r="J1" s="391"/>
      <c r="K1" s="39"/>
      <c r="L1" s="39"/>
      <c r="M1" s="392" t="str">
        <f>'Lämmer Herdbuch'!AA1</f>
        <v>© Hartmut Göttsche                02.2017     V. 1.3.6</v>
      </c>
      <c r="N1" s="392"/>
    </row>
    <row r="2" spans="1:14" ht="17.25" customHeight="1">
      <c r="A2" s="35"/>
      <c r="B2" s="44"/>
      <c r="C2" s="38"/>
      <c r="D2" s="45" t="str">
        <f>'Lämmer Herdbuch'!L2</f>
        <v>Betriebs-Nr.:</v>
      </c>
      <c r="E2" s="38"/>
      <c r="F2" s="393">
        <f>'Lämmer Herdbuch'!M2</f>
        <v>123456</v>
      </c>
      <c r="G2" s="393"/>
      <c r="H2" s="393"/>
      <c r="I2" s="38"/>
      <c r="J2" s="38"/>
      <c r="K2" s="38"/>
      <c r="L2" s="38"/>
      <c r="M2" s="38"/>
      <c r="N2" s="38"/>
    </row>
    <row r="3" spans="1:14" ht="17.25" customHeight="1">
      <c r="A3" s="41" t="s">
        <v>2</v>
      </c>
      <c r="B3" s="44"/>
      <c r="C3" s="38"/>
      <c r="D3" s="45"/>
      <c r="E3" s="38"/>
      <c r="F3" s="45"/>
      <c r="G3" s="37"/>
      <c r="H3" s="38"/>
      <c r="I3" s="70" t="s">
        <v>70</v>
      </c>
      <c r="J3" s="38"/>
      <c r="K3" s="38"/>
      <c r="L3" s="38"/>
      <c r="M3" s="38"/>
      <c r="N3" s="38"/>
    </row>
    <row r="4" spans="1:14" ht="19.5" customHeight="1" thickBot="1">
      <c r="A4" s="42">
        <f>COUNT(A6:A225)</f>
        <v>1</v>
      </c>
      <c r="B4" s="41" t="s">
        <v>21</v>
      </c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7" customHeight="1">
      <c r="A5" s="43" t="s">
        <v>49</v>
      </c>
      <c r="B5" s="48" t="s">
        <v>14</v>
      </c>
      <c r="C5" s="49" t="s">
        <v>45</v>
      </c>
      <c r="D5" s="48" t="s">
        <v>0</v>
      </c>
      <c r="E5" s="49" t="s">
        <v>4</v>
      </c>
      <c r="F5" s="48" t="s">
        <v>15</v>
      </c>
      <c r="G5" s="49" t="s">
        <v>16</v>
      </c>
      <c r="H5" s="49" t="s">
        <v>17</v>
      </c>
      <c r="I5" s="43" t="s">
        <v>18</v>
      </c>
      <c r="J5" s="43" t="s">
        <v>8</v>
      </c>
      <c r="K5" s="50" t="s">
        <v>19</v>
      </c>
      <c r="L5" s="168" t="s">
        <v>93</v>
      </c>
      <c r="M5" s="50" t="s">
        <v>23</v>
      </c>
      <c r="N5" s="48" t="s">
        <v>5</v>
      </c>
    </row>
    <row r="6" spans="1:16" ht="18" customHeight="1">
      <c r="A6" s="23">
        <f>IF(AND('Lämmer Herdbuch'!P12="B",'Lämmer Herdbuch'!R12="BZ"),'Lämmer Herdbuch'!Q12," ")</f>
        <v>0</v>
      </c>
      <c r="B6" s="24">
        <f>IF(A6=" ","",'Lämmer Herdbuch'!A12)</f>
        <v>2</v>
      </c>
      <c r="C6" s="25" t="str">
        <f>IF(AND(A6=" "),"",IF(OR('Lämmer Herdbuch'!O12=1),"E",IF(OR('Lämmer Herdbuch'!O12=2),"Z",IF(OR('Lämmer Herdbuch'!O12=3),"D",IF(OR('Lämmer Herdbuch'!O12=4),"V","")))))</f>
        <v>Z</v>
      </c>
      <c r="D6" s="26">
        <f>IF(A6=" ","",'Lämmer Herdbuch'!N12)</f>
        <v>43102</v>
      </c>
      <c r="E6" s="17"/>
      <c r="F6" s="25"/>
      <c r="G6" s="25"/>
      <c r="H6" s="25"/>
      <c r="I6" s="25"/>
      <c r="J6" s="25"/>
      <c r="K6" s="25"/>
      <c r="L6" s="25"/>
      <c r="M6" s="25"/>
      <c r="N6" s="25"/>
      <c r="P6" s="22" t="s">
        <v>46</v>
      </c>
    </row>
    <row r="7" spans="1:16" ht="18" customHeight="1">
      <c r="A7" s="23" t="str">
        <f>IF(AND('Lämmer Herdbuch'!P11="B",'Lämmer Herdbuch'!R11="BZ"),'Lämmer Herdbuch'!Q11," ")</f>
        <v> </v>
      </c>
      <c r="B7" s="24">
        <f>IF(A7=" ","",'Lämmer Herdbuch'!A11)</f>
      </c>
      <c r="C7" s="25">
        <f>IF(AND(A7=" "),"",IF(OR('Lämmer Herdbuch'!O11=1),"E",IF(OR('Lämmer Herdbuch'!O11=2),"Z",IF(OR('Lämmer Herdbuch'!O11=3),"D",IF(OR('Lämmer Herdbuch'!O11=4),"V","")))))</f>
      </c>
      <c r="D7" s="26">
        <f>IF(A7=" ","",'Lämmer Herdbuch'!N11)</f>
      </c>
      <c r="E7" s="17"/>
      <c r="F7" s="25"/>
      <c r="G7" s="25"/>
      <c r="H7" s="25"/>
      <c r="I7" s="25"/>
      <c r="J7" s="25"/>
      <c r="K7" s="25"/>
      <c r="L7" s="25"/>
      <c r="M7" s="25"/>
      <c r="N7" s="25"/>
      <c r="P7" s="22" t="s">
        <v>47</v>
      </c>
    </row>
    <row r="8" spans="1:16" ht="18" customHeight="1">
      <c r="A8" s="23" t="str">
        <f>IF(AND('Lämmer Herdbuch'!P14="B",'Lämmer Herdbuch'!R14="BZ"),'Lämmer Herdbuch'!Q14," ")</f>
        <v> </v>
      </c>
      <c r="B8" s="24">
        <f>IF(A8=" ","",'Lämmer Herdbuch'!A14)</f>
      </c>
      <c r="C8" s="25">
        <f>IF(AND(A8=" "),"",IF(OR('Lämmer Herdbuch'!O14=1),"E",IF(OR('Lämmer Herdbuch'!O14=2),"Z",IF(OR('Lämmer Herdbuch'!O14=3),"D",IF(OR('Lämmer Herdbuch'!O14=4),"V","")))))</f>
      </c>
      <c r="D8" s="26">
        <f>IF(A8=" ","",'Lämmer Herdbuch'!N14)</f>
      </c>
      <c r="E8" s="17"/>
      <c r="F8" s="25"/>
      <c r="G8" s="25"/>
      <c r="H8" s="25"/>
      <c r="I8" s="25"/>
      <c r="J8" s="25"/>
      <c r="K8" s="25"/>
      <c r="L8" s="25"/>
      <c r="M8" s="25"/>
      <c r="N8" s="25"/>
      <c r="P8" s="22" t="s">
        <v>48</v>
      </c>
    </row>
    <row r="9" spans="1:14" ht="18" customHeight="1">
      <c r="A9" s="23" t="str">
        <f>IF(AND('Lämmer Herdbuch'!P13="B",'Lämmer Herdbuch'!R13="BZ"),'Lämmer Herdbuch'!Q13," ")</f>
        <v> </v>
      </c>
      <c r="B9" s="24">
        <f>IF(A9=" ","",'Lämmer Herdbuch'!A13)</f>
      </c>
      <c r="C9" s="25">
        <f>IF(AND(A9=" "),"",IF(OR('Lämmer Herdbuch'!O13=1),"E",IF(OR('Lämmer Herdbuch'!O13=2),"Z",IF(OR('Lämmer Herdbuch'!O13=3),"D",IF(OR('Lämmer Herdbuch'!O13=4),"V","")))))</f>
      </c>
      <c r="D9" s="26">
        <f>IF(A9=" ","",'Lämmer Herdbuch'!N13)</f>
      </c>
      <c r="E9" s="17"/>
      <c r="F9" s="25"/>
      <c r="G9" s="25"/>
      <c r="H9" s="25"/>
      <c r="I9" s="25"/>
      <c r="J9" s="25"/>
      <c r="K9" s="25"/>
      <c r="L9" s="25"/>
      <c r="M9" s="25"/>
      <c r="N9" s="25"/>
    </row>
    <row r="10" spans="1:14" ht="18" customHeight="1">
      <c r="A10" s="23" t="str">
        <f>IF(AND('Lämmer Herdbuch'!P16="B",'Lämmer Herdbuch'!R16="BZ"),'Lämmer Herdbuch'!Q16," ")</f>
        <v> </v>
      </c>
      <c r="B10" s="24">
        <f>IF(A10=" ","",'Lämmer Herdbuch'!A16)</f>
      </c>
      <c r="C10" s="25">
        <f>IF(AND(A10=" "),"",IF(OR('Lämmer Herdbuch'!O16=1),"E",IF(OR('Lämmer Herdbuch'!O16=2),"Z",IF(OR('Lämmer Herdbuch'!O16=3),"D",IF(OR('Lämmer Herdbuch'!O16=4),"V","")))))</f>
      </c>
      <c r="D10" s="26">
        <f>IF(A10=" ","",'Lämmer Herdbuch'!N16)</f>
      </c>
      <c r="E10" s="17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8" customHeight="1">
      <c r="A11" s="23" t="str">
        <f>IF(AND('Lämmer Herdbuch'!T16="B",'Lämmer Herdbuch'!V16="BZ"),'Lämmer Herdbuch'!U16," ")</f>
        <v> </v>
      </c>
      <c r="B11" s="24">
        <f>IF(A11=" ","",'Lämmer Herdbuch'!A16)</f>
      </c>
      <c r="C11" s="25">
        <f>IF(AND(A11=" "),"",IF(OR('Lämmer Herdbuch'!O16=1),"E",IF(OR('Lämmer Herdbuch'!O16=2),"Z",IF(OR('Lämmer Herdbuch'!O16=3),"D",IF(OR('Lämmer Herdbuch'!O16=4),"V","")))))</f>
      </c>
      <c r="D11" s="26">
        <f>IF(A11=" ","",'Lämmer Herdbuch'!N16)</f>
      </c>
      <c r="E11" s="17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8" customHeight="1">
      <c r="A12" s="23" t="str">
        <f>IF(AND('Lämmer Herdbuch'!P17="B",'Lämmer Herdbuch'!R17="BZ"),'Lämmer Herdbuch'!Q17," ")</f>
        <v> </v>
      </c>
      <c r="B12" s="24">
        <f>IF(A12=" ","",'Lämmer Herdbuch'!A17)</f>
      </c>
      <c r="C12" s="25">
        <f>IF(AND(A12=" "),"",IF(OR('Lämmer Herdbuch'!O17=1),"E",IF(OR('Lämmer Herdbuch'!O17=2),"Z",IF(OR('Lämmer Herdbuch'!O17=3),"D",IF(OR('Lämmer Herdbuch'!O17=4),"V","")))))</f>
      </c>
      <c r="D12" s="26">
        <f>IF(A12=" ","",'Lämmer Herdbuch'!N17)</f>
      </c>
      <c r="E12" s="17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8" customHeight="1">
      <c r="A13" s="23" t="str">
        <f>IF(AND('Lämmer Herdbuch'!P18="B",'Lämmer Herdbuch'!R18="BZ"),'Lämmer Herdbuch'!Q18," ")</f>
        <v> </v>
      </c>
      <c r="B13" s="24">
        <f>IF(A13=" ","",'Lämmer Herdbuch'!A18)</f>
      </c>
      <c r="C13" s="25">
        <f>IF(AND(A13=" "),"",IF(OR('Lämmer Herdbuch'!O18=1),"E",IF(OR('Lämmer Herdbuch'!O18=2),"Z",IF(OR('Lämmer Herdbuch'!O18=3),"D",IF(OR('Lämmer Herdbuch'!O18=4),"V","")))))</f>
      </c>
      <c r="D13" s="26">
        <f>IF(A13=" ","",'Lämmer Herdbuch'!N18)</f>
      </c>
      <c r="E13" s="17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" customHeight="1">
      <c r="A14" s="23" t="str">
        <f>IF(AND('Lämmer Herdbuch'!P20="B",'Lämmer Herdbuch'!R20="BZ"),'Lämmer Herdbuch'!Q20," ")</f>
        <v> </v>
      </c>
      <c r="B14" s="24">
        <f>IF(A14=" ","",'Lämmer Herdbuch'!A20)</f>
      </c>
      <c r="C14" s="25">
        <f>IF(AND(A14=" "),"",IF(OR('Lämmer Herdbuch'!O20=1),"E",IF(OR('Lämmer Herdbuch'!O20=2),"Z",IF(OR('Lämmer Herdbuch'!O20=3),"D",IF(OR('Lämmer Herdbuch'!O20=4),"V","")))))</f>
      </c>
      <c r="D14" s="26">
        <f>IF(A14=" ","",'Lämmer Herdbuch'!N20)</f>
      </c>
      <c r="E14" s="17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8" customHeight="1">
      <c r="A15" s="23" t="str">
        <f>IF(AND('Lämmer Herdbuch'!T20="B",'Lämmer Herdbuch'!V20="BZ"),'Lämmer Herdbuch'!U20," ")</f>
        <v> </v>
      </c>
      <c r="B15" s="24">
        <f>IF(A15=" ","",'Lämmer Herdbuch'!A20)</f>
      </c>
      <c r="C15" s="25">
        <f>IF(AND(A15=" "),"",IF(OR('Lämmer Herdbuch'!O20=1),"E",IF(OR('Lämmer Herdbuch'!O20=2),"Z",IF(OR('Lämmer Herdbuch'!O20=3),"D",IF(OR('Lämmer Herdbuch'!O20=4),"V","")))))</f>
      </c>
      <c r="D15" s="26">
        <f>IF(A15=" ","",'Lämmer Herdbuch'!N20)</f>
      </c>
      <c r="E15" s="17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8" customHeight="1">
      <c r="A16" s="23" t="str">
        <f>IF(AND('Lämmer Herdbuch'!P22="B",'Lämmer Herdbuch'!R22="BZ"),'Lämmer Herdbuch'!Q22," ")</f>
        <v> </v>
      </c>
      <c r="B16" s="24">
        <f>IF(A16=" ","",'Lämmer Herdbuch'!A22)</f>
      </c>
      <c r="C16" s="25">
        <f>IF(AND(A16=" "),"",IF(OR('Lämmer Herdbuch'!O22=1),"E",IF(OR('Lämmer Herdbuch'!O22=2),"Z",IF(OR('Lämmer Herdbuch'!O22=3),"D",IF(OR('Lämmer Herdbuch'!O22=4),"V","")))))</f>
      </c>
      <c r="D16" s="26">
        <f>IF(A16=" ","",'Lämmer Herdbuch'!N22)</f>
      </c>
      <c r="E16" s="1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8" customHeight="1">
      <c r="A17" s="23" t="str">
        <f>IF(AND('Lämmer Herdbuch'!P25="B",'Lämmer Herdbuch'!R25="BZ"),'Lämmer Herdbuch'!Q25," ")</f>
        <v> </v>
      </c>
      <c r="B17" s="24">
        <f>IF(A17=" ","",'Lämmer Herdbuch'!A25)</f>
      </c>
      <c r="C17" s="25">
        <f>IF(AND(A17=" "),"",IF(OR('Lämmer Herdbuch'!O25=1),"E",IF(OR('Lämmer Herdbuch'!O25=2),"Z",IF(OR('Lämmer Herdbuch'!O25=3),"D",IF(OR('Lämmer Herdbuch'!O25=4),"V","")))))</f>
      </c>
      <c r="D17" s="26">
        <f>IF(A17=" ","",'Lämmer Herdbuch'!N25)</f>
      </c>
      <c r="E17" s="17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8" customHeight="1">
      <c r="A18" s="23" t="str">
        <f>IF(AND('Lämmer Herdbuch'!P27="B",'Lämmer Herdbuch'!R27="BZ"),'Lämmer Herdbuch'!Q27," ")</f>
        <v> </v>
      </c>
      <c r="B18" s="24">
        <f>IF(A18=" ","",'Lämmer Herdbuch'!A27)</f>
      </c>
      <c r="C18" s="25">
        <f>IF(AND(A18=" "),"",IF(OR('Lämmer Herdbuch'!O27=1),"E",IF(OR('Lämmer Herdbuch'!O27=2),"Z",IF(OR('Lämmer Herdbuch'!O27=3),"D",IF(OR('Lämmer Herdbuch'!O27=4),"V","")))))</f>
      </c>
      <c r="D18" s="26">
        <f>IF(A18=" ","",'Lämmer Herdbuch'!N27)</f>
      </c>
      <c r="E18" s="17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8" customHeight="1">
      <c r="A19" s="23" t="str">
        <f>IF(AND('Lämmer Herdbuch'!P28="B",'Lämmer Herdbuch'!R28="BZ"),'Lämmer Herdbuch'!Q28," ")</f>
        <v> </v>
      </c>
      <c r="B19" s="24">
        <f>IF(A19=" ","",'Lämmer Herdbuch'!A28)</f>
      </c>
      <c r="C19" s="25">
        <f>IF(AND(A19=" "),"",IF(OR('Lämmer Herdbuch'!O28=1),"E",IF(OR('Lämmer Herdbuch'!O28=2),"Z",IF(OR('Lämmer Herdbuch'!O28=3),"D",IF(OR('Lämmer Herdbuch'!O28=4),"V","")))))</f>
      </c>
      <c r="D19" s="26">
        <f>IF(A19=" ","",'Lämmer Herdbuch'!N28)</f>
      </c>
      <c r="E19" s="17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" customHeight="1">
      <c r="A20" s="23" t="str">
        <f>IF(AND('Lämmer Herdbuch'!P30="B",'Lämmer Herdbuch'!R30="BZ"),'Lämmer Herdbuch'!Q30," ")</f>
        <v> </v>
      </c>
      <c r="B20" s="24">
        <f>IF(A20=" ","",'Lämmer Herdbuch'!A30)</f>
      </c>
      <c r="C20" s="25">
        <f>IF(AND(A20=" "),"",IF(OR('Lämmer Herdbuch'!O30=1),"E",IF(OR('Lämmer Herdbuch'!O30=2),"Z",IF(OR('Lämmer Herdbuch'!O30=3),"D",IF(OR('Lämmer Herdbuch'!O30=4),"V","")))))</f>
      </c>
      <c r="D20" s="26">
        <f>IF(A20=" ","",'Lämmer Herdbuch'!N30)</f>
      </c>
      <c r="E20" s="17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8" customHeight="1">
      <c r="A21" s="23" t="str">
        <f>IF(AND('Lämmer Herdbuch'!P29="B",'Lämmer Herdbuch'!R29="BZ"),'Lämmer Herdbuch'!Q29," ")</f>
        <v> </v>
      </c>
      <c r="B21" s="24">
        <f>IF(A21=" ","",'Lämmer Herdbuch'!A29)</f>
      </c>
      <c r="C21" s="25">
        <f>IF(AND(A21=" "),"",IF(OR('Lämmer Herdbuch'!O29=1),"E",IF(OR('Lämmer Herdbuch'!O29=2),"Z",IF(OR('Lämmer Herdbuch'!O29=3),"D",IF(OR('Lämmer Herdbuch'!O29=4),"V","")))))</f>
      </c>
      <c r="D21" s="26">
        <f>IF(A21=" ","",'Lämmer Herdbuch'!N29)</f>
      </c>
      <c r="E21" s="17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8" customHeight="1">
      <c r="A22" s="23" t="str">
        <f>IF(AND('Lämmer Herdbuch'!P31="B",'Lämmer Herdbuch'!R31="BZ"),'Lämmer Herdbuch'!Q31," ")</f>
        <v> </v>
      </c>
      <c r="B22" s="24">
        <f>IF(A22=" ","",'Lämmer Herdbuch'!A31)</f>
      </c>
      <c r="C22" s="25">
        <f>IF(AND(A22=" "),"",IF(OR('Lämmer Herdbuch'!O31=1),"E",IF(OR('Lämmer Herdbuch'!O31=2),"Z",IF(OR('Lämmer Herdbuch'!O31=3),"D",IF(OR('Lämmer Herdbuch'!O31=4),"V","")))))</f>
      </c>
      <c r="D22" s="26">
        <f>IF(A22=" ","",'Lämmer Herdbuch'!N31)</f>
      </c>
      <c r="E22" s="1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" customHeight="1">
      <c r="A23" s="23" t="str">
        <f>IF(AND('Lämmer Herdbuch'!T18="B",'Lämmer Herdbuch'!V18="BZ"),'Lämmer Herdbuch'!U18," ")</f>
        <v> </v>
      </c>
      <c r="B23" s="24">
        <f>IF(A23=" ","",'Lämmer Herdbuch'!A18)</f>
      </c>
      <c r="C23" s="25">
        <f>IF(AND(A23=" "),"",IF(OR('Lämmer Herdbuch'!O18=1),"E",IF(OR('Lämmer Herdbuch'!O18=2),"Z",IF(OR('Lämmer Herdbuch'!O18=3),"D",IF(OR('Lämmer Herdbuch'!O18=4),"V","")))))</f>
      </c>
      <c r="D23" s="26">
        <f>IF(A23=" ","",'Lämmer Herdbuch'!N18)</f>
      </c>
      <c r="E23" s="17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8" customHeight="1">
      <c r="A24" s="23" t="str">
        <f>IF(AND('Lämmer Herdbuch'!P19="B",'Lämmer Herdbuch'!R19="BZ"),'Lämmer Herdbuch'!Q19," ")</f>
        <v> </v>
      </c>
      <c r="B24" s="24">
        <f>IF(A24=" ","",'Lämmer Herdbuch'!A19)</f>
      </c>
      <c r="C24" s="25">
        <f>IF(AND(A24=" "),"",IF(OR('Lämmer Herdbuch'!O19=1),"E",IF(OR('Lämmer Herdbuch'!O19=2),"Z",IF(OR('Lämmer Herdbuch'!O19=3),"D",IF(OR('Lämmer Herdbuch'!O19=4),"V","")))))</f>
      </c>
      <c r="D24" s="26">
        <f>IF(A24=" ","",'Lämmer Herdbuch'!N19)</f>
      </c>
      <c r="E24" s="17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8" customHeight="1">
      <c r="A25" s="23" t="str">
        <f>IF(AND('Lämmer Herdbuch'!P23="B",'Lämmer Herdbuch'!R23="BZ"),'Lämmer Herdbuch'!Q23," ")</f>
        <v> </v>
      </c>
      <c r="B25" s="24">
        <f>IF(A25=" ","",'Lämmer Herdbuch'!A23)</f>
      </c>
      <c r="C25" s="25">
        <f>IF(AND(A25=" "),"",IF(OR('Lämmer Herdbuch'!O23=1),"E",IF(OR('Lämmer Herdbuch'!O23=2),"Z",IF(OR('Lämmer Herdbuch'!O23=3),"D",IF(OR('Lämmer Herdbuch'!O23=4),"V","")))))</f>
      </c>
      <c r="D25" s="26">
        <f>IF(A25=" ","",'Lämmer Herdbuch'!N23)</f>
      </c>
      <c r="E25" s="17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8" customHeight="1">
      <c r="A26" s="23" t="str">
        <f>IF(AND('Lämmer Herdbuch'!T19="B",'Lämmer Herdbuch'!V19="BZ"),'Lämmer Herdbuch'!U19," ")</f>
        <v> </v>
      </c>
      <c r="B26" s="24">
        <f>IF(A26=" ","",'Lämmer Herdbuch'!A19)</f>
      </c>
      <c r="C26" s="25">
        <f>IF(AND(A26=" "),"",IF(OR('Lämmer Herdbuch'!O19=1),"E",IF(OR('Lämmer Herdbuch'!O19=2),"Z",IF(OR('Lämmer Herdbuch'!O19=3),"D",IF(OR('Lämmer Herdbuch'!O19=4),"V","")))))</f>
      </c>
      <c r="D26" s="26">
        <f>IF(A26=" ","",'Lämmer Herdbuch'!N19)</f>
      </c>
      <c r="E26" s="17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8" customHeight="1">
      <c r="A27" s="23" t="str">
        <f>IF(AND('Lämmer Herdbuch'!P21="B",'Lämmer Herdbuch'!R21="BZ"),'Lämmer Herdbuch'!Q21," ")</f>
        <v> </v>
      </c>
      <c r="B27" s="24">
        <f>IF(A27=" ","",'Lämmer Herdbuch'!A21)</f>
      </c>
      <c r="C27" s="25">
        <f>IF(AND(A27=" "),"",IF(OR('Lämmer Herdbuch'!O21=1),"E",IF(OR('Lämmer Herdbuch'!O21=2),"Z",IF(OR('Lämmer Herdbuch'!O21=3),"D",IF(OR('Lämmer Herdbuch'!O21=4),"V","")))))</f>
      </c>
      <c r="D27" s="26">
        <f>IF(A27=" ","",'Lämmer Herdbuch'!N21)</f>
      </c>
      <c r="E27" s="17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8" customHeight="1">
      <c r="A28" s="23" t="str">
        <f>IF(AND('Lämmer Herdbuch'!P24="B",'Lämmer Herdbuch'!R24="BZ"),'Lämmer Herdbuch'!Q24," ")</f>
        <v> </v>
      </c>
      <c r="B28" s="24">
        <f>IF(A28=" ","",'Lämmer Herdbuch'!A24)</f>
      </c>
      <c r="C28" s="25">
        <f>IF(AND(A28=" "),"",IF(OR('Lämmer Herdbuch'!O24=1),"E",IF(OR('Lämmer Herdbuch'!O24=2),"Z",IF(OR('Lämmer Herdbuch'!O24=3),"D",IF(OR('Lämmer Herdbuch'!O24=4),"V","")))))</f>
      </c>
      <c r="D28" s="26">
        <f>IF(A28=" ","",'Lämmer Herdbuch'!N24)</f>
      </c>
      <c r="E28" s="51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8" customHeight="1">
      <c r="A29" s="23" t="str">
        <f>IF(AND('Lämmer Herdbuch'!P26="B",'Lämmer Herdbuch'!R26="BZ"),'Lämmer Herdbuch'!Q26," ")</f>
        <v> </v>
      </c>
      <c r="B29" s="24">
        <f>IF(A29=" ","",'Lämmer Herdbuch'!A26)</f>
      </c>
      <c r="C29" s="25">
        <f>IF(AND(A29=" "),"",IF(OR('Lämmer Herdbuch'!O26=1),"E",IF(OR('Lämmer Herdbuch'!O26=2),"Z",IF(OR('Lämmer Herdbuch'!O26=3),"D",IF(OR('Lämmer Herdbuch'!O26=4),"V","")))))</f>
      </c>
      <c r="D29" s="26">
        <f>IF(A29=" ","",'Lämmer Herdbuch'!N26)</f>
      </c>
      <c r="E29" s="17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8" customHeight="1">
      <c r="A30" s="23" t="str">
        <f>IF(AND('Lämmer Herdbuch'!T26="B",'Lämmer Herdbuch'!V26="BZ"),'Lämmer Herdbuch'!U26," ")</f>
        <v> </v>
      </c>
      <c r="B30" s="24">
        <f>IF(A30=" ","",'Lämmer Herdbuch'!A26)</f>
      </c>
      <c r="C30" s="25">
        <f>IF(AND(A30=" "),"",IF(OR('Lämmer Herdbuch'!O26=1),"E",IF(OR('Lämmer Herdbuch'!O26=2),"Z",IF(OR('Lämmer Herdbuch'!O26=3),"D",IF(OR('Lämmer Herdbuch'!O26=4),"V","")))))</f>
      </c>
      <c r="D30" s="26">
        <f>IF(A30=" ","",'Lämmer Herdbuch'!N26)</f>
      </c>
      <c r="E30" s="17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>
      <c r="A31" s="23" t="str">
        <f>IF(AND('Lämmer Herdbuch'!T28="B",'Lämmer Herdbuch'!V28="BZ"),'Lämmer Herdbuch'!U28," ")</f>
        <v> </v>
      </c>
      <c r="B31" s="24">
        <f>IF(A31=" ","",'Lämmer Herdbuch'!A28)</f>
      </c>
      <c r="C31" s="25">
        <f>IF(AND(A31=" "),"",IF(OR('Lämmer Herdbuch'!O28=1),"E",IF(OR('Lämmer Herdbuch'!O28=2),"Z",IF(OR('Lämmer Herdbuch'!O28=3),"D",IF(OR('Lämmer Herdbuch'!O28=4),"V","")))))</f>
      </c>
      <c r="D31" s="26">
        <f>IF(A31=" ","",'Lämmer Herdbuch'!N28)</f>
      </c>
      <c r="E31" s="17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>
      <c r="A32" s="23" t="str">
        <f>IF(AND('Lämmer Herdbuch'!T29="B",'Lämmer Herdbuch'!V29="BZ"),'Lämmer Herdbuch'!U29," ")</f>
        <v> </v>
      </c>
      <c r="B32" s="24">
        <f>IF(A32=" ","",'Lämmer Herdbuch'!A29)</f>
      </c>
      <c r="C32" s="25">
        <f>IF(AND(A32=" "),"",IF(OR('Lämmer Herdbuch'!O29=1),"E",IF(OR('Lämmer Herdbuch'!O29=2),"Z",IF(OR('Lämmer Herdbuch'!O29=3),"D",IF(OR('Lämmer Herdbuch'!O29=4),"V","")))))</f>
      </c>
      <c r="D32" s="26">
        <f>IF(A32=" ","",'Lämmer Herdbuch'!N29)</f>
      </c>
      <c r="E32" s="17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" customHeight="1">
      <c r="A33" s="23" t="str">
        <f>IF(AND('Lämmer Herdbuch'!P34="B",'Lämmer Herdbuch'!R34="BZ"),'Lämmer Herdbuch'!Q34," ")</f>
        <v> </v>
      </c>
      <c r="B33" s="24">
        <f>IF(A33=" ","",'Lämmer Herdbuch'!A34)</f>
      </c>
      <c r="C33" s="25">
        <f>IF(AND(A33=" "),"",IF(OR('Lämmer Herdbuch'!O34=1),"E",IF(OR('Lämmer Herdbuch'!O34=2),"Z",IF(OR('Lämmer Herdbuch'!O34=3),"D",IF(OR('Lämmer Herdbuch'!O34=4),"V","")))))</f>
      </c>
      <c r="D33" s="26">
        <f>IF(A33=" ","",'Lämmer Herdbuch'!N34)</f>
      </c>
      <c r="E33" s="17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8" customHeight="1">
      <c r="A34" s="23" t="str">
        <f>IF(AND('Lämmer Herdbuch'!T23="B",'Lämmer Herdbuch'!V23="BZ"),'Lämmer Herdbuch'!U23," ")</f>
        <v> </v>
      </c>
      <c r="B34" s="24">
        <f>IF(A34=" ","",'Lämmer Herdbuch'!A23)</f>
      </c>
      <c r="C34" s="25">
        <f>IF(AND(A34=" "),"",IF(OR('Lämmer Herdbuch'!O23=1),"E",IF(OR('Lämmer Herdbuch'!O23=2),"Z",IF(OR('Lämmer Herdbuch'!O23=3),"D",IF(OR('Lämmer Herdbuch'!O23=4),"V","")))))</f>
      </c>
      <c r="D34" s="26">
        <f>IF(A34=" ","",'Lämmer Herdbuch'!N23)</f>
      </c>
      <c r="E34" s="17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8" customHeight="1">
      <c r="A35" s="23" t="str">
        <f>IF(AND('Lämmer Herdbuch'!T25="B",'Lämmer Herdbuch'!V25="BZ"),'Lämmer Herdbuch'!U25," ")</f>
        <v> </v>
      </c>
      <c r="B35" s="24">
        <f>IF(A35=" ","",'Lämmer Herdbuch'!A25)</f>
      </c>
      <c r="C35" s="25">
        <f>IF(AND(A35=" "),"",IF(OR('Lämmer Herdbuch'!O25=1),"E",IF(OR('Lämmer Herdbuch'!O25=2),"Z",IF(OR('Lämmer Herdbuch'!O25=3),"D",IF(OR('Lämmer Herdbuch'!O25=4),"V","")))))</f>
      </c>
      <c r="D35" s="26">
        <f>IF(A35=" ","",'Lämmer Herdbuch'!N25)</f>
      </c>
      <c r="E35" s="17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8" customHeight="1">
      <c r="A36" s="23" t="str">
        <f>IF(AND('Lämmer Herdbuch'!T30="B",'Lämmer Herdbuch'!V30="BZ"),'Lämmer Herdbuch'!U30," ")</f>
        <v> </v>
      </c>
      <c r="B36" s="24">
        <f>IF(A36=" ","",'Lämmer Herdbuch'!A30)</f>
      </c>
      <c r="C36" s="25">
        <f>IF(AND(A36=" "),"",IF(OR('Lämmer Herdbuch'!O30=1),"E",IF(OR('Lämmer Herdbuch'!O30=2),"Z",IF(OR('Lämmer Herdbuch'!O30=3),"D",IF(OR('Lämmer Herdbuch'!O30=4),"V","")))))</f>
      </c>
      <c r="D36" s="26">
        <f>IF(A36=" ","",'Lämmer Herdbuch'!N30)</f>
      </c>
      <c r="E36" s="17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8" customHeight="1">
      <c r="A37" s="23" t="str">
        <f>IF(AND('Lämmer Herdbuch'!P32="B",'Lämmer Herdbuch'!R32="BZ"),'Lämmer Herdbuch'!Q32," ")</f>
        <v> </v>
      </c>
      <c r="B37" s="24">
        <f>IF(A37=" ","",'Lämmer Herdbuch'!A32)</f>
      </c>
      <c r="C37" s="25">
        <f>IF(AND(A37=" "),"",IF(OR('Lämmer Herdbuch'!O32=1),"E",IF(OR('Lämmer Herdbuch'!O32=2),"Z",IF(OR('Lämmer Herdbuch'!O32=3),"D",IF(OR('Lämmer Herdbuch'!O32=4),"V","")))))</f>
      </c>
      <c r="D37" s="26">
        <f>IF(A37=" ","",'Lämmer Herdbuch'!N32)</f>
      </c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" customHeight="1">
      <c r="A38" s="23" t="str">
        <f>IF(AND('Lämmer Herdbuch'!P36="B",'Lämmer Herdbuch'!R36="BZ"),'Lämmer Herdbuch'!Q36," ")</f>
        <v> </v>
      </c>
      <c r="B38" s="24">
        <f>IF(A38=" ","",'Lämmer Herdbuch'!A36)</f>
      </c>
      <c r="C38" s="25">
        <f>IF(AND(A38=" "),"",IF(OR('Lämmer Herdbuch'!O36=1),"E",IF(OR('Lämmer Herdbuch'!O36=2),"Z",IF(OR('Lämmer Herdbuch'!O36=3),"D",IF(OR('Lämmer Herdbuch'!O36=4),"V","")))))</f>
      </c>
      <c r="D38" s="26">
        <f>IF(A38=" ","",'Lämmer Herdbuch'!N36)</f>
      </c>
      <c r="E38" s="17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8" customHeight="1">
      <c r="A39" s="23" t="str">
        <f>IF(AND('Lämmer Herdbuch'!T36="B",'Lämmer Herdbuch'!V36="BZ"),'Lämmer Herdbuch'!U36," ")</f>
        <v> </v>
      </c>
      <c r="B39" s="24">
        <f>IF(A39=" ","",'Lämmer Herdbuch'!A36)</f>
      </c>
      <c r="C39" s="25">
        <f>IF(AND(A39=" "),"",IF(OR('Lämmer Herdbuch'!O36=1),"E",IF(OR('Lämmer Herdbuch'!O36=2),"Z",IF(OR('Lämmer Herdbuch'!O36=3),"D",IF(OR('Lämmer Herdbuch'!O36=4),"V","")))))</f>
      </c>
      <c r="D39" s="26">
        <f>IF(A39=" ","",'Lämmer Herdbuch'!N36)</f>
      </c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8" customHeight="1">
      <c r="A40" s="23" t="str">
        <f>IF(AND('Lämmer Herdbuch'!T31="B",'Lämmer Herdbuch'!V31="BZ"),'Lämmer Herdbuch'!U31," ")</f>
        <v> </v>
      </c>
      <c r="B40" s="24">
        <f>IF(A40=" ","",'Lämmer Herdbuch'!A31)</f>
      </c>
      <c r="C40" s="25">
        <f>IF(AND(A40=" "),"",IF(OR('Lämmer Herdbuch'!O31=1),"E",IF(OR('Lämmer Herdbuch'!O31=2),"Z",IF(OR('Lämmer Herdbuch'!O31=3),"D",IF(OR('Lämmer Herdbuch'!O31=4),"V","")))))</f>
      </c>
      <c r="D40" s="26">
        <f>IF(A40=" ","",'Lämmer Herdbuch'!N31)</f>
      </c>
      <c r="E40" s="17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8" customHeight="1">
      <c r="A41" s="23" t="str">
        <f>IF(AND('Lämmer Herdbuch'!P33="B",'Lämmer Herdbuch'!R33="BZ"),'Lämmer Herdbuch'!Q33," ")</f>
        <v> </v>
      </c>
      <c r="B41" s="24">
        <f>IF(A41=" ","",'Lämmer Herdbuch'!A33)</f>
      </c>
      <c r="C41" s="25">
        <f>IF(AND(A41=" "),"",IF(OR('Lämmer Herdbuch'!O33=1),"E",IF(OR('Lämmer Herdbuch'!O33=2),"Z",IF(OR('Lämmer Herdbuch'!O33=3),"D",IF(OR('Lämmer Herdbuch'!O33=4),"V","")))))</f>
      </c>
      <c r="D41" s="26">
        <f>IF(A41=" ","",'Lämmer Herdbuch'!N33)</f>
      </c>
      <c r="E41" s="17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8" customHeight="1">
      <c r="A42" s="23" t="str">
        <f>IF(AND('Lämmer Herdbuch'!T21="B",'Lämmer Herdbuch'!V21="BZ"),'Lämmer Herdbuch'!U21," ")</f>
        <v> </v>
      </c>
      <c r="B42" s="24">
        <f>IF(A42=" ","",'Lämmer Herdbuch'!A21)</f>
      </c>
      <c r="C42" s="25">
        <f>IF(AND(A42=" "),"",IF(OR('Lämmer Herdbuch'!O21=1),"E",IF(OR('Lämmer Herdbuch'!O21=2),"Z",IF(OR('Lämmer Herdbuch'!O21=3),"D",IF(OR('Lämmer Herdbuch'!O21=4),"V","")))))</f>
      </c>
      <c r="D42" s="26">
        <f>IF(A42=" ","",'Lämmer Herdbuch'!N21)</f>
      </c>
      <c r="E42" s="17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8" customHeight="1">
      <c r="A43" s="23" t="str">
        <f>IF(AND('Lämmer Herdbuch'!T17="B",'Lämmer Herdbuch'!V17="BZ"),'Lämmer Herdbuch'!U17," ")</f>
        <v> </v>
      </c>
      <c r="B43" s="24">
        <f>IF(A43=" ","",'Lämmer Herdbuch'!A17)</f>
      </c>
      <c r="C43" s="25">
        <f>IF(AND(A43=" "),"",IF(OR('Lämmer Herdbuch'!O17=1),"E",IF(OR('Lämmer Herdbuch'!O17=2),"Z",IF(OR('Lämmer Herdbuch'!O17=3),"D",IF(OR('Lämmer Herdbuch'!O17=4),"V","")))))</f>
      </c>
      <c r="D43" s="26">
        <f>IF(A43=" ","",'Lämmer Herdbuch'!N17)</f>
      </c>
      <c r="E43" s="17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8" customHeight="1">
      <c r="A44" s="23" t="str">
        <f>IF(AND('Lämmer Herdbuch'!P15="B",'Lämmer Herdbuch'!R15="BZ"),'Lämmer Herdbuch'!Q15," ")</f>
        <v> </v>
      </c>
      <c r="B44" s="24">
        <f>IF(A44=" ","",'Lämmer Herdbuch'!A15)</f>
      </c>
      <c r="C44" s="25">
        <f>IF(AND(A44=" "),"",IF(OR('Lämmer Herdbuch'!O15=1),"E",IF(OR('Lämmer Herdbuch'!O15=2),"Z",IF(OR('Lämmer Herdbuch'!O15=3),"D",IF(OR('Lämmer Herdbuch'!O15=4),"V","")))))</f>
      </c>
      <c r="D44" s="26">
        <f>IF(A44=" ","",'Lämmer Herdbuch'!N15)</f>
      </c>
      <c r="E44" s="17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8" customHeight="1">
      <c r="A45" s="23" t="str">
        <f>IF(AND('Lämmer Herdbuch'!T13="B",'Lämmer Herdbuch'!V13="BZ"),'Lämmer Herdbuch'!U13," ")</f>
        <v> </v>
      </c>
      <c r="B45" s="24">
        <f>IF(A45=" ","",'Lämmer Herdbuch'!A13)</f>
      </c>
      <c r="C45" s="25">
        <f>IF(AND(A45=" "),"",IF(OR('Lämmer Herdbuch'!O13=1),"E",IF(OR('Lämmer Herdbuch'!O13=2),"Z",IF(OR('Lämmer Herdbuch'!O13=3),"D",IF(OR('Lämmer Herdbuch'!O13=4),"V","")))))</f>
      </c>
      <c r="D45" s="26">
        <f>IF(A45=" ","",'Lämmer Herdbuch'!N13)</f>
      </c>
      <c r="E45" s="17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8" customHeight="1">
      <c r="A46" s="23" t="str">
        <f>IF(AND('Lämmer Herdbuch'!T27="B",'Lämmer Herdbuch'!V27="BZ"),'Lämmer Herdbuch'!U27," ")</f>
        <v> </v>
      </c>
      <c r="B46" s="24">
        <f>IF(A46=" ","",'Lämmer Herdbuch'!A27)</f>
      </c>
      <c r="C46" s="25">
        <f>IF(AND(A46=" "),"",IF(OR('Lämmer Herdbuch'!O27=1),"E",IF(OR('Lämmer Herdbuch'!O27=2),"Z",IF(OR('Lämmer Herdbuch'!O27=3),"D",IF(OR('Lämmer Herdbuch'!O27=4),"V","")))))</f>
      </c>
      <c r="D46" s="26">
        <f>IF(A46=" ","",'Lämmer Herdbuch'!N27)</f>
      </c>
      <c r="E46" s="17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8" customHeight="1">
      <c r="A47" s="23" t="str">
        <f>IF(AND('Lämmer Herdbuch'!T24="B",'Lämmer Herdbuch'!V24="BZ"),'Lämmer Herdbuch'!U24," ")</f>
        <v> </v>
      </c>
      <c r="B47" s="24">
        <f>IF(A47=" ","",'Lämmer Herdbuch'!A24)</f>
      </c>
      <c r="C47" s="25">
        <f>IF(AND(A47=" "),"",IF(OR('Lämmer Herdbuch'!O24=1),"E",IF(OR('Lämmer Herdbuch'!O24=2),"Z",IF(OR('Lämmer Herdbuch'!O24=3),"D",IF(OR('Lämmer Herdbuch'!O24=4),"V","")))))</f>
      </c>
      <c r="D47" s="26">
        <f>IF(A47=" ","",'Lämmer Herdbuch'!N24)</f>
      </c>
      <c r="E47" s="17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8" customHeight="1">
      <c r="A48" s="23" t="str">
        <f>IF(AND('Lämmer Herdbuch'!X12="B",'Lämmer Herdbuch'!Z12="BZ"),'Lämmer Herdbuch'!Y12," ")</f>
        <v> </v>
      </c>
      <c r="B48" s="24">
        <f>IF(A48=" ","",'Lämmer Herdbuch'!A12)</f>
      </c>
      <c r="C48" s="25">
        <f>IF(AND(A48=" "),"",IF(OR('Lämmer Herdbuch'!O12=1),"E",IF(OR('Lämmer Herdbuch'!O12=2),"Z",IF(OR('Lämmer Herdbuch'!O12=3),"D",IF(OR('Lämmer Herdbuch'!O12=4),"V","")))))</f>
      </c>
      <c r="D48" s="26">
        <f>IF(A48=" ","",'Lämmer Herdbuch'!N12)</f>
      </c>
      <c r="E48" s="17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8" customHeight="1">
      <c r="A49" s="23" t="str">
        <f>IF(AND('Lämmer Herdbuch'!X11="B",'Lämmer Herdbuch'!Z11="BZ"),'Lämmer Herdbuch'!Y11," ")</f>
        <v> </v>
      </c>
      <c r="B49" s="24">
        <f>IF(A49=" ","",'Lämmer Herdbuch'!A11)</f>
      </c>
      <c r="C49" s="25">
        <f>IF(AND(A49=" "),"",IF(OR('Lämmer Herdbuch'!O11=1),"E",IF(OR('Lämmer Herdbuch'!O11=2),"Z",IF(OR('Lämmer Herdbuch'!O11=3),"D",IF(OR('Lämmer Herdbuch'!O11=4),"V","")))))</f>
      </c>
      <c r="D49" s="26">
        <f>IF(A49=" ","",'Lämmer Herdbuch'!N11)</f>
      </c>
      <c r="E49" s="17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8" customHeight="1">
      <c r="A50" s="23" t="str">
        <f>IF(AND('Lämmer Herdbuch'!T11="B",'Lämmer Herdbuch'!V11="BZ"),'Lämmer Herdbuch'!U11," ")</f>
        <v> </v>
      </c>
      <c r="B50" s="24">
        <f>IF(A50=" ","",'Lämmer Herdbuch'!A11)</f>
      </c>
      <c r="C50" s="25">
        <f>IF(AND(A50=" "),"",IF(OR('Lämmer Herdbuch'!O11=1),"E",IF(OR('Lämmer Herdbuch'!O11=2),"Z",IF(OR('Lämmer Herdbuch'!O11=3),"D",IF(OR('Lämmer Herdbuch'!O11=4),"V","")))))</f>
      </c>
      <c r="D50" s="26">
        <f>IF(A50=" ","",'Lämmer Herdbuch'!N11)</f>
      </c>
      <c r="E50" s="17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8" customHeight="1">
      <c r="A51" s="23" t="str">
        <f>IF(AND('Lämmer Herdbuch'!AB11="B",'Lämmer Herdbuch'!AD11="BZ"),'Lämmer Herdbuch'!AC11," ")</f>
        <v> </v>
      </c>
      <c r="B51" s="24">
        <f>IF(A51=" ","",'Lämmer Herdbuch'!A11)</f>
      </c>
      <c r="C51" s="25">
        <f>IF(AND(A51=" "),"",IF(OR('Lämmer Herdbuch'!O11=1),"E",IF(OR('Lämmer Herdbuch'!O11=2),"Z",IF(OR('Lämmer Herdbuch'!O11=3),"D",IF(OR('Lämmer Herdbuch'!O11=4),"V","")))))</f>
      </c>
      <c r="D51" s="26">
        <f>IF(A51=" ","",'Lämmer Herdbuch'!N11)</f>
      </c>
      <c r="E51" s="17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8" customHeight="1">
      <c r="A52" s="23" t="str">
        <f>IF(AND('Lämmer Herdbuch'!P35="B",'Lämmer Herdbuch'!R35="BZ"),'Lämmer Herdbuch'!Q35," ")</f>
        <v> </v>
      </c>
      <c r="B52" s="24">
        <f>IF(A52=" ","",'Lämmer Herdbuch'!A35)</f>
      </c>
      <c r="C52" s="25">
        <f>IF(AND(A52=" "),"",IF(OR('Lämmer Herdbuch'!O35=1),"E",IF(OR('Lämmer Herdbuch'!O35=2),"Z",IF(OR('Lämmer Herdbuch'!O35=3),"D",IF(OR('Lämmer Herdbuch'!O35=4),"V","")))))</f>
      </c>
      <c r="D52" s="26">
        <f>IF(A52=" ","",'Lämmer Herdbuch'!N35)</f>
      </c>
      <c r="E52" s="17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8" customHeight="1">
      <c r="A53" s="23" t="str">
        <f>IF(AND('Lämmer Herdbuch'!P37="B",'Lämmer Herdbuch'!R37="BZ"),'Lämmer Herdbuch'!Q37," ")</f>
        <v> </v>
      </c>
      <c r="B53" s="24">
        <f>IF(A53=" ","",'Lämmer Herdbuch'!A37)</f>
      </c>
      <c r="C53" s="25">
        <f>IF(AND(A53=" "),"",IF(OR('Lämmer Herdbuch'!O37=1),"E",IF(OR('Lämmer Herdbuch'!O37=2),"Z",IF(OR('Lämmer Herdbuch'!O37=3),"D",IF(OR('Lämmer Herdbuch'!O37=4),"V","")))))</f>
      </c>
      <c r="D53" s="26">
        <f>IF(A53=" ","",'Lämmer Herdbuch'!N37)</f>
      </c>
      <c r="E53" s="17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8" customHeight="1">
      <c r="A54" s="23" t="str">
        <f>IF(AND('Lämmer Herdbuch'!P38="B",'Lämmer Herdbuch'!R38="BZ"),'Lämmer Herdbuch'!Q38," ")</f>
        <v> </v>
      </c>
      <c r="B54" s="24">
        <f>IF(A54=" ","",'Lämmer Herdbuch'!A38)</f>
      </c>
      <c r="C54" s="25">
        <f>IF(AND(A54=" "),"",IF(OR('Lämmer Herdbuch'!O38=1),"E",IF(OR('Lämmer Herdbuch'!O38=2),"Z",IF(OR('Lämmer Herdbuch'!O38=3),"D",IF(OR('Lämmer Herdbuch'!O38=4),"V","")))))</f>
      </c>
      <c r="D54" s="26">
        <f>IF(A54=" ","",'Lämmer Herdbuch'!N38)</f>
      </c>
      <c r="E54" s="17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8" customHeight="1">
      <c r="A55" s="23" t="str">
        <f>IF(AND('Lämmer Herdbuch'!P39="B",'Lämmer Herdbuch'!R39="BZ"),'Lämmer Herdbuch'!Q39," ")</f>
        <v> </v>
      </c>
      <c r="B55" s="24">
        <f>IF(A55=" ","",'Lämmer Herdbuch'!A39)</f>
      </c>
      <c r="C55" s="25">
        <f>IF(AND(A55=" "),"",IF(OR('Lämmer Herdbuch'!O39=1),"E",IF(OR('Lämmer Herdbuch'!O39=2),"Z",IF(OR('Lämmer Herdbuch'!O39=3),"D",IF(OR('Lämmer Herdbuch'!O39=4),"V","")))))</f>
      </c>
      <c r="D55" s="26">
        <f>IF(A55=" ","",'Lämmer Herdbuch'!N39)</f>
      </c>
      <c r="E55" s="17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8" customHeight="1">
      <c r="A56" s="23" t="str">
        <f>IF(AND('Lämmer Herdbuch'!P40="B",'Lämmer Herdbuch'!R40="BZ"),'Lämmer Herdbuch'!Q40," ")</f>
        <v> </v>
      </c>
      <c r="B56" s="24">
        <f>IF(A56=" ","",'Lämmer Herdbuch'!A40)</f>
      </c>
      <c r="C56" s="25">
        <f>IF(AND(A56=" "),"",IF(OR('Lämmer Herdbuch'!O40=1),"E",IF(OR('Lämmer Herdbuch'!O40=2),"Z",IF(OR('Lämmer Herdbuch'!O40=3),"D",IF(OR('Lämmer Herdbuch'!O40=4),"V","")))))</f>
      </c>
      <c r="D56" s="26">
        <f>IF(A56=" ","",'Lämmer Herdbuch'!N40)</f>
      </c>
      <c r="E56" s="17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8" customHeight="1">
      <c r="A57" s="23" t="str">
        <f>IF(AND('Lämmer Herdbuch'!P41="B",'Lämmer Herdbuch'!R41="BZ"),'Lämmer Herdbuch'!Q41," ")</f>
        <v> </v>
      </c>
      <c r="B57" s="24">
        <f>IF(A57=" ","",'Lämmer Herdbuch'!A41)</f>
      </c>
      <c r="C57" s="25">
        <f>IF(AND(A57=" "),"",IF(OR('Lämmer Herdbuch'!O41=1),"E",IF(OR('Lämmer Herdbuch'!O41=2),"Z",IF(OR('Lämmer Herdbuch'!O41=3),"D",IF(OR('Lämmer Herdbuch'!O41=4),"V","")))))</f>
      </c>
      <c r="D57" s="26">
        <f>IF(A57=" ","",'Lämmer Herdbuch'!N41)</f>
      </c>
      <c r="E57" s="17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8" customHeight="1">
      <c r="A58" s="23" t="str">
        <f>IF(AND('Lämmer Herdbuch'!P42="B",'Lämmer Herdbuch'!R42="BZ"),'Lämmer Herdbuch'!Q42," ")</f>
        <v> </v>
      </c>
      <c r="B58" s="24">
        <f>IF(A58=" ","",'Lämmer Herdbuch'!A42)</f>
      </c>
      <c r="C58" s="25">
        <f>IF(AND(A58=" "),"",IF(OR('Lämmer Herdbuch'!O42=1),"E",IF(OR('Lämmer Herdbuch'!O42=2),"Z",IF(OR('Lämmer Herdbuch'!O42=3),"D",IF(OR('Lämmer Herdbuch'!O42=4),"V","")))))</f>
      </c>
      <c r="D58" s="26">
        <f>IF(A58=" ","",'Lämmer Herdbuch'!N42)</f>
      </c>
      <c r="E58" s="17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8" customHeight="1">
      <c r="A59" s="23" t="str">
        <f>IF(AND('Lämmer Herdbuch'!P43="B",'Lämmer Herdbuch'!R43="BZ"),'Lämmer Herdbuch'!Q43," ")</f>
        <v> </v>
      </c>
      <c r="B59" s="24">
        <f>IF(A59=" ","",'Lämmer Herdbuch'!A43)</f>
      </c>
      <c r="C59" s="25">
        <f>IF(AND(A59=" "),"",IF(OR('Lämmer Herdbuch'!O43=1),"E",IF(OR('Lämmer Herdbuch'!O43=2),"Z",IF(OR('Lämmer Herdbuch'!O43=3),"D",IF(OR('Lämmer Herdbuch'!O43=4),"V","")))))</f>
      </c>
      <c r="D59" s="26">
        <f>IF(A59=" ","",'Lämmer Herdbuch'!N43)</f>
      </c>
      <c r="E59" s="17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8" customHeight="1">
      <c r="A60" s="23" t="str">
        <f>IF(AND('Lämmer Herdbuch'!P44="B",'Lämmer Herdbuch'!R44="BZ"),'Lämmer Herdbuch'!Q44," ")</f>
        <v> </v>
      </c>
      <c r="B60" s="24">
        <f>IF(A60=" ","",'Lämmer Herdbuch'!A44)</f>
      </c>
      <c r="C60" s="25">
        <f>IF(AND(A60=" "),"",IF(OR('Lämmer Herdbuch'!O44=1),"E",IF(OR('Lämmer Herdbuch'!O44=2),"Z",IF(OR('Lämmer Herdbuch'!O44=3),"D",IF(OR('Lämmer Herdbuch'!O44=4),"V","")))))</f>
      </c>
      <c r="D60" s="26">
        <f>IF(A60=" ","",'Lämmer Herdbuch'!N44)</f>
      </c>
      <c r="E60" s="17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8" customHeight="1">
      <c r="A61" s="23" t="str">
        <f>IF(AND('Lämmer Herdbuch'!P45="B",'Lämmer Herdbuch'!R45="BZ"),'Lämmer Herdbuch'!Q45," ")</f>
        <v> </v>
      </c>
      <c r="B61" s="24">
        <f>IF(A61=" ","",'Lämmer Herdbuch'!A45)</f>
      </c>
      <c r="C61" s="25">
        <f>IF(AND(A61=" "),"",IF(OR('Lämmer Herdbuch'!O45=1),"E",IF(OR('Lämmer Herdbuch'!O45=2),"Z",IF(OR('Lämmer Herdbuch'!O45=3),"D",IF(OR('Lämmer Herdbuch'!O45=4),"V","")))))</f>
      </c>
      <c r="D61" s="26">
        <f>IF(A61=" ","",'Lämmer Herdbuch'!N45)</f>
      </c>
      <c r="E61" s="17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8" customHeight="1">
      <c r="A62" s="23" t="str">
        <f>IF(AND('Lämmer Herdbuch'!P46="B",'Lämmer Herdbuch'!R46="BZ"),'Lämmer Herdbuch'!Q46," ")</f>
        <v> </v>
      </c>
      <c r="B62" s="24">
        <f>IF(A62=" ","",'Lämmer Herdbuch'!A46)</f>
      </c>
      <c r="C62" s="25">
        <f>IF(AND(A62=" "),"",IF(OR('Lämmer Herdbuch'!O46=1),"E",IF(OR('Lämmer Herdbuch'!O46=2),"Z",IF(OR('Lämmer Herdbuch'!O46=3),"D",IF(OR('Lämmer Herdbuch'!O46=4),"V","")))))</f>
      </c>
      <c r="D62" s="26">
        <f>IF(A62=" ","",'Lämmer Herdbuch'!N46)</f>
      </c>
      <c r="E62" s="17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8" customHeight="1">
      <c r="A63" s="23" t="str">
        <f>IF(AND('Lämmer Herdbuch'!P47="B",'Lämmer Herdbuch'!R47="BZ"),'Lämmer Herdbuch'!Q47," ")</f>
        <v> </v>
      </c>
      <c r="B63" s="24">
        <f>IF(A63=" ","",'Lämmer Herdbuch'!A47)</f>
      </c>
      <c r="C63" s="25">
        <f>IF(AND(A63=" "),"",IF(OR('Lämmer Herdbuch'!O47=1),"E",IF(OR('Lämmer Herdbuch'!O47=2),"Z",IF(OR('Lämmer Herdbuch'!O47=3),"D",IF(OR('Lämmer Herdbuch'!O47=4),"V","")))))</f>
      </c>
      <c r="D63" s="26">
        <f>IF(A63=" ","",'Lämmer Herdbuch'!N47)</f>
      </c>
      <c r="E63" s="17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8" customHeight="1">
      <c r="A64" s="23" t="str">
        <f>IF(AND('Lämmer Herdbuch'!P48="B",'Lämmer Herdbuch'!R48="BZ"),'Lämmer Herdbuch'!Q48," ")</f>
        <v> </v>
      </c>
      <c r="B64" s="24">
        <f>IF(A64=" ","",'Lämmer Herdbuch'!A48)</f>
      </c>
      <c r="C64" s="25">
        <f>IF(AND(A64=" "),"",IF(OR('Lämmer Herdbuch'!O48=1),"E",IF(OR('Lämmer Herdbuch'!O48=2),"Z",IF(OR('Lämmer Herdbuch'!O48=3),"D",IF(OR('Lämmer Herdbuch'!O48=4),"V","")))))</f>
      </c>
      <c r="D64" s="26">
        <f>IF(A64=" ","",'Lämmer Herdbuch'!N48)</f>
      </c>
      <c r="E64" s="17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8" customHeight="1">
      <c r="A65" s="23" t="str">
        <f>IF(AND('Lämmer Herdbuch'!P49="B",'Lämmer Herdbuch'!R49="BZ"),'Lämmer Herdbuch'!Q49," ")</f>
        <v> </v>
      </c>
      <c r="B65" s="24">
        <f>IF(A65=" ","",'Lämmer Herdbuch'!A49)</f>
      </c>
      <c r="C65" s="25">
        <f>IF(AND(A65=" "),"",IF(OR('Lämmer Herdbuch'!O49=1),"E",IF(OR('Lämmer Herdbuch'!O49=2),"Z",IF(OR('Lämmer Herdbuch'!O49=3),"D",IF(OR('Lämmer Herdbuch'!O49=4),"V","")))))</f>
      </c>
      <c r="D65" s="26">
        <f>IF(A65=" ","",'Lämmer Herdbuch'!N49)</f>
      </c>
      <c r="E65" s="17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8" customHeight="1">
      <c r="A66" s="23" t="str">
        <f>IF(AND('Lämmer Herdbuch'!P50="B",'Lämmer Herdbuch'!R50="BZ"),'Lämmer Herdbuch'!Q50," ")</f>
        <v> </v>
      </c>
      <c r="B66" s="24">
        <f>IF(A66=" ","",'Lämmer Herdbuch'!A50)</f>
      </c>
      <c r="C66" s="25">
        <f>IF(AND(A66=" "),"",IF(OR('Lämmer Herdbuch'!O50=1),"E",IF(OR('Lämmer Herdbuch'!O50=2),"Z",IF(OR('Lämmer Herdbuch'!O50=3),"D",IF(OR('Lämmer Herdbuch'!O50=4),"V","")))))</f>
      </c>
      <c r="D66" s="26">
        <f>IF(A66=" ","",'Lämmer Herdbuch'!N50)</f>
      </c>
      <c r="E66" s="17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8" customHeight="1">
      <c r="A67" s="23" t="str">
        <f>IF(AND('Lämmer Herdbuch'!P51="B",'Lämmer Herdbuch'!R51="BZ"),'Lämmer Herdbuch'!Q51," ")</f>
        <v> </v>
      </c>
      <c r="B67" s="24">
        <f>IF(A67=" ","",'Lämmer Herdbuch'!A51)</f>
      </c>
      <c r="C67" s="25">
        <f>IF(AND(A67=" "),"",IF(OR('Lämmer Herdbuch'!O51=1),"E",IF(OR('Lämmer Herdbuch'!O51=2),"Z",IF(OR('Lämmer Herdbuch'!O51=3),"D",IF(OR('Lämmer Herdbuch'!O51=4),"V","")))))</f>
      </c>
      <c r="D67" s="26">
        <f>IF(A67=" ","",'Lämmer Herdbuch'!N51)</f>
      </c>
      <c r="E67" s="17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8" customHeight="1">
      <c r="A68" s="23" t="str">
        <f>IF(AND('Lämmer Herdbuch'!P52="B",'Lämmer Herdbuch'!R52="BZ"),'Lämmer Herdbuch'!Q52," ")</f>
        <v> </v>
      </c>
      <c r="B68" s="24">
        <f>IF(A68=" ","",'Lämmer Herdbuch'!A52)</f>
      </c>
      <c r="C68" s="25">
        <f>IF(AND(A68=" "),"",IF(OR('Lämmer Herdbuch'!O52=1),"E",IF(OR('Lämmer Herdbuch'!O52=2),"Z",IF(OR('Lämmer Herdbuch'!O52=3),"D",IF(OR('Lämmer Herdbuch'!O52=4),"V","")))))</f>
      </c>
      <c r="D68" s="26">
        <f>IF(A68=" ","",'Lämmer Herdbuch'!N52)</f>
      </c>
      <c r="E68" s="17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8" customHeight="1">
      <c r="A69" s="23" t="str">
        <f>IF(AND('Lämmer Herdbuch'!P53="B",'Lämmer Herdbuch'!R53="BZ"),'Lämmer Herdbuch'!Q53," ")</f>
        <v> </v>
      </c>
      <c r="B69" s="24">
        <f>IF(A69=" ","",'Lämmer Herdbuch'!A53)</f>
      </c>
      <c r="C69" s="25">
        <f>IF(AND(A69=" "),"",IF(OR('Lämmer Herdbuch'!O53=1),"E",IF(OR('Lämmer Herdbuch'!O53=2),"Z",IF(OR('Lämmer Herdbuch'!O53=3),"D",IF(OR('Lämmer Herdbuch'!O53=4),"V","")))))</f>
      </c>
      <c r="D69" s="26">
        <f>IF(A69=" ","",'Lämmer Herdbuch'!N53)</f>
      </c>
      <c r="E69" s="17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8" customHeight="1">
      <c r="A70" s="23" t="str">
        <f>IF(AND('Lämmer Herdbuch'!P54="B",'Lämmer Herdbuch'!R54="BZ"),'Lämmer Herdbuch'!Q54," ")</f>
        <v> </v>
      </c>
      <c r="B70" s="24">
        <f>IF(A70=" ","",'Lämmer Herdbuch'!A54)</f>
      </c>
      <c r="C70" s="25">
        <f>IF(AND(A70=" "),"",IF(OR('Lämmer Herdbuch'!O54=1),"E",IF(OR('Lämmer Herdbuch'!O54=2),"Z",IF(OR('Lämmer Herdbuch'!O54=3),"D",IF(OR('Lämmer Herdbuch'!O54=4),"V","")))))</f>
      </c>
      <c r="D70" s="26">
        <f>IF(A70=" ","",'Lämmer Herdbuch'!N54)</f>
      </c>
      <c r="E70" s="17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8" customHeight="1">
      <c r="A71" s="23" t="str">
        <f>IF(AND('Lämmer Herdbuch'!P55="B",'Lämmer Herdbuch'!R55="BZ"),'Lämmer Herdbuch'!Q55," ")</f>
        <v> </v>
      </c>
      <c r="B71" s="24">
        <f>IF(A71=" ","",'Lämmer Herdbuch'!A55)</f>
      </c>
      <c r="C71" s="25">
        <f>IF(AND(A71=" "),"",IF(OR('Lämmer Herdbuch'!O55=1),"E",IF(OR('Lämmer Herdbuch'!O55=2),"Z",IF(OR('Lämmer Herdbuch'!O55=3),"D",IF(OR('Lämmer Herdbuch'!O55=4),"V","")))))</f>
      </c>
      <c r="D71" s="26">
        <f>IF(A71=" ","",'Lämmer Herdbuch'!N55)</f>
      </c>
      <c r="E71" s="17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8" customHeight="1">
      <c r="A72" s="23" t="str">
        <f>IF(AND('Lämmer Herdbuch'!P56="B",'Lämmer Herdbuch'!R56="BZ"),'Lämmer Herdbuch'!Q56," ")</f>
        <v> </v>
      </c>
      <c r="B72" s="24">
        <f>IF(A72=" ","",'Lämmer Herdbuch'!A56)</f>
      </c>
      <c r="C72" s="25">
        <f>IF(AND(A72=" "),"",IF(OR('Lämmer Herdbuch'!O56=1),"E",IF(OR('Lämmer Herdbuch'!O56=2),"Z",IF(OR('Lämmer Herdbuch'!O56=3),"D",IF(OR('Lämmer Herdbuch'!O56=4),"V","")))))</f>
      </c>
      <c r="D72" s="26">
        <f>IF(A72=" ","",'Lämmer Herdbuch'!N56)</f>
      </c>
      <c r="E72" s="17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8" customHeight="1">
      <c r="A73" s="23" t="str">
        <f>IF(AND('Lämmer Herdbuch'!P57="B",'Lämmer Herdbuch'!R57="BZ"),'Lämmer Herdbuch'!Q57," ")</f>
        <v> </v>
      </c>
      <c r="B73" s="24">
        <f>IF(A73=" ","",'Lämmer Herdbuch'!A57)</f>
      </c>
      <c r="C73" s="25">
        <f>IF(AND(A73=" "),"",IF(OR('Lämmer Herdbuch'!O57=1),"E",IF(OR('Lämmer Herdbuch'!O57=2),"Z",IF(OR('Lämmer Herdbuch'!O57=3),"D",IF(OR('Lämmer Herdbuch'!O57=4),"V","")))))</f>
      </c>
      <c r="D73" s="26">
        <f>IF(A73=" ","",'Lämmer Herdbuch'!N57)</f>
      </c>
      <c r="E73" s="17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8" customHeight="1">
      <c r="A74" s="23" t="str">
        <f>IF(AND('Lämmer Herdbuch'!P58="B",'Lämmer Herdbuch'!R58="BZ"),'Lämmer Herdbuch'!Q58," ")</f>
        <v> </v>
      </c>
      <c r="B74" s="24">
        <f>IF(A74=" ","",'Lämmer Herdbuch'!A58)</f>
      </c>
      <c r="C74" s="25">
        <f>IF(AND(A74=" "),"",IF(OR('Lämmer Herdbuch'!O58=1),"E",IF(OR('Lämmer Herdbuch'!O58=2),"Z",IF(OR('Lämmer Herdbuch'!O58=3),"D",IF(OR('Lämmer Herdbuch'!O58=4),"V","")))))</f>
      </c>
      <c r="D74" s="26">
        <f>IF(A74=" ","",'Lämmer Herdbuch'!N58)</f>
      </c>
      <c r="E74" s="17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8" customHeight="1">
      <c r="A75" s="23" t="str">
        <f>IF(AND('Lämmer Herdbuch'!P59="B",'Lämmer Herdbuch'!R59="BZ"),'Lämmer Herdbuch'!Q59," ")</f>
        <v> </v>
      </c>
      <c r="B75" s="24">
        <f>IF(A75=" ","",'Lämmer Herdbuch'!A59)</f>
      </c>
      <c r="C75" s="25">
        <f>IF(AND(A75=" "),"",IF(OR('Lämmer Herdbuch'!O59=1),"E",IF(OR('Lämmer Herdbuch'!O59=2),"Z",IF(OR('Lämmer Herdbuch'!O59=3),"D",IF(OR('Lämmer Herdbuch'!O59=4),"V","")))))</f>
      </c>
      <c r="D75" s="26">
        <f>IF(A75=" ","",'Lämmer Herdbuch'!N59)</f>
      </c>
      <c r="E75" s="17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8" customHeight="1">
      <c r="A76" s="23" t="str">
        <f>IF(AND('Lämmer Herdbuch'!P60="B",'Lämmer Herdbuch'!R60="BZ"),'Lämmer Herdbuch'!Q60," ")</f>
        <v> </v>
      </c>
      <c r="B76" s="24">
        <f>IF(A76=" ","",'Lämmer Herdbuch'!A60)</f>
      </c>
      <c r="C76" s="25">
        <f>IF(AND(A76=" "),"",IF(OR('Lämmer Herdbuch'!O60=1),"E",IF(OR('Lämmer Herdbuch'!O60=2),"Z",IF(OR('Lämmer Herdbuch'!O60=3),"D",IF(OR('Lämmer Herdbuch'!O60=4),"V","")))))</f>
      </c>
      <c r="D76" s="26">
        <f>IF(A76=" ","",'Lämmer Herdbuch'!N60)</f>
      </c>
      <c r="E76" s="17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8" customHeight="1">
      <c r="A77" s="23" t="str">
        <f>IF(AND('Lämmer Herdbuch'!P61="B",'Lämmer Herdbuch'!R61="BZ"),'Lämmer Herdbuch'!Q61," ")</f>
        <v> </v>
      </c>
      <c r="B77" s="24">
        <f>IF(A77=" ","",'Lämmer Herdbuch'!A61)</f>
      </c>
      <c r="C77" s="25">
        <f>IF(AND(A77=" "),"",IF(OR('Lämmer Herdbuch'!O61=1),"E",IF(OR('Lämmer Herdbuch'!O61=2),"Z",IF(OR('Lämmer Herdbuch'!O61=3),"D",IF(OR('Lämmer Herdbuch'!O61=4),"V","")))))</f>
      </c>
      <c r="D77" s="26">
        <f>IF(A77=" ","",'Lämmer Herdbuch'!N61)</f>
      </c>
      <c r="E77" s="17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8" customHeight="1">
      <c r="A78" s="23" t="str">
        <f>IF(AND('Lämmer Herdbuch'!P62="B",'Lämmer Herdbuch'!R62="BZ"),'Lämmer Herdbuch'!Q62," ")</f>
        <v> </v>
      </c>
      <c r="B78" s="24">
        <f>IF(A78=" ","",'Lämmer Herdbuch'!A62)</f>
      </c>
      <c r="C78" s="25">
        <f>IF(AND(A78=" "),"",IF(OR('Lämmer Herdbuch'!O62=1),"E",IF(OR('Lämmer Herdbuch'!O62=2),"Z",IF(OR('Lämmer Herdbuch'!O62=3),"D",IF(OR('Lämmer Herdbuch'!O62=4),"V","")))))</f>
      </c>
      <c r="D78" s="26">
        <f>IF(A78=" ","",'Lämmer Herdbuch'!N62)</f>
      </c>
      <c r="E78" s="17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8" customHeight="1">
      <c r="A79" s="23" t="str">
        <f>IF(AND('Lämmer Herdbuch'!P63="B",'Lämmer Herdbuch'!R63="BZ"),'Lämmer Herdbuch'!Q63," ")</f>
        <v> </v>
      </c>
      <c r="B79" s="24">
        <f>IF(A79=" ","",'Lämmer Herdbuch'!A63)</f>
      </c>
      <c r="C79" s="25">
        <f>IF(AND(A79=" "),"",IF(OR('Lämmer Herdbuch'!O63=1),"E",IF(OR('Lämmer Herdbuch'!O63=2),"Z",IF(OR('Lämmer Herdbuch'!O63=3),"D",IF(OR('Lämmer Herdbuch'!O63=4),"V","")))))</f>
      </c>
      <c r="D79" s="26">
        <f>IF(A79=" ","",'Lämmer Herdbuch'!N63)</f>
      </c>
      <c r="E79" s="17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8" customHeight="1">
      <c r="A80" s="23" t="str">
        <f>IF(AND('Lämmer Herdbuch'!P64="B",'Lämmer Herdbuch'!R64="BZ"),'Lämmer Herdbuch'!Q64," ")</f>
        <v> </v>
      </c>
      <c r="B80" s="24">
        <f>IF(A80=" ","",'Lämmer Herdbuch'!A64)</f>
      </c>
      <c r="C80" s="25">
        <f>IF(AND(A80=" "),"",IF(OR('Lämmer Herdbuch'!O64=1),"E",IF(OR('Lämmer Herdbuch'!O64=2),"Z",IF(OR('Lämmer Herdbuch'!O64=3),"D",IF(OR('Lämmer Herdbuch'!O64=4),"V","")))))</f>
      </c>
      <c r="D80" s="26">
        <f>IF(A80=" ","",'Lämmer Herdbuch'!N64)</f>
      </c>
      <c r="E80" s="17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8" customHeight="1">
      <c r="A81" s="23" t="str">
        <f>IF(AND('Lämmer Herdbuch'!P65="B",'Lämmer Herdbuch'!R65="BZ"),'Lämmer Herdbuch'!Q65," ")</f>
        <v> </v>
      </c>
      <c r="B81" s="24">
        <f>IF(A81=" ","",'Lämmer Herdbuch'!A65)</f>
      </c>
      <c r="C81" s="25">
        <f>IF(AND(A81=" "),"",IF(OR('Lämmer Herdbuch'!O65=1),"E",IF(OR('Lämmer Herdbuch'!O65=2),"Z",IF(OR('Lämmer Herdbuch'!O65=3),"D",IF(OR('Lämmer Herdbuch'!O65=4),"V","")))))</f>
      </c>
      <c r="D81" s="26">
        <f>IF(A81=" ","",'Lämmer Herdbuch'!N65)</f>
      </c>
      <c r="E81" s="17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8" customHeight="1">
      <c r="A82" s="23" t="str">
        <f>IF(AND('Lämmer Herdbuch'!T12="B",'Lämmer Herdbuch'!V12="BZ"),'Lämmer Herdbuch'!U12," ")</f>
        <v> </v>
      </c>
      <c r="B82" s="24">
        <f>IF(A82=" ","",'Lämmer Herdbuch'!A12)</f>
      </c>
      <c r="C82" s="25">
        <f>IF(AND(A82=" "),"",IF(OR('Lämmer Herdbuch'!O12=1),"E",IF(OR('Lämmer Herdbuch'!O12=2),"Z",IF(OR('Lämmer Herdbuch'!O12=3),"D",IF(OR('Lämmer Herdbuch'!O12=4),"V","")))))</f>
      </c>
      <c r="D82" s="26">
        <f>IF(A82=" ","",'Lämmer Herdbuch'!N12)</f>
      </c>
      <c r="E82" s="17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8" customHeight="1">
      <c r="A83" s="23" t="str">
        <f>IF(AND('Lämmer Herdbuch'!T14="B",'Lämmer Herdbuch'!V14="BZ"),'Lämmer Herdbuch'!U14," ")</f>
        <v> </v>
      </c>
      <c r="B83" s="24">
        <f>IF(A83=" ","",'Lämmer Herdbuch'!A14)</f>
      </c>
      <c r="C83" s="25">
        <f>IF(AND(A83=" "),"",IF(OR('Lämmer Herdbuch'!O14=1),"E",IF(OR('Lämmer Herdbuch'!O14=2),"Z",IF(OR('Lämmer Herdbuch'!O14=3),"D",IF(OR('Lämmer Herdbuch'!O14=4),"V","")))))</f>
      </c>
      <c r="D83" s="26">
        <f>IF(A83=" ","",'Lämmer Herdbuch'!N14)</f>
      </c>
      <c r="E83" s="17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8" customHeight="1">
      <c r="A84" s="23" t="str">
        <f>IF(AND('Lämmer Herdbuch'!T15="B",'Lämmer Herdbuch'!V15="BZ"),'Lämmer Herdbuch'!U15," ")</f>
        <v> </v>
      </c>
      <c r="B84" s="24">
        <f>IF(A84=" ","",'Lämmer Herdbuch'!A15)</f>
      </c>
      <c r="C84" s="25">
        <f>IF(AND(A84=" "),"",IF(OR('Lämmer Herdbuch'!O15=1),"E",IF(OR('Lämmer Herdbuch'!O15=2),"Z",IF(OR('Lämmer Herdbuch'!O15=3),"D",IF(OR('Lämmer Herdbuch'!O15=4),"V","")))))</f>
      </c>
      <c r="D84" s="26">
        <f>IF(A84=" ","",'Lämmer Herdbuch'!N15)</f>
      </c>
      <c r="E84" s="17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8" customHeight="1">
      <c r="A85" s="23" t="str">
        <f>IF(AND('Lämmer Herdbuch'!T22="B",'Lämmer Herdbuch'!V22="BZ"),'Lämmer Herdbuch'!U22," ")</f>
        <v> </v>
      </c>
      <c r="B85" s="24">
        <f>IF(A85=" ","",'Lämmer Herdbuch'!A22)</f>
      </c>
      <c r="C85" s="25">
        <f>IF(AND(A85=" "),"",IF(OR('Lämmer Herdbuch'!O22=1),"E",IF(OR('Lämmer Herdbuch'!O22=2),"Z",IF(OR('Lämmer Herdbuch'!O22=3),"D",IF(OR('Lämmer Herdbuch'!O22=4),"V","")))))</f>
      </c>
      <c r="D85" s="26">
        <f>IF(A85=" ","",'Lämmer Herdbuch'!N22)</f>
      </c>
      <c r="E85" s="17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8" customHeight="1">
      <c r="A86" s="23" t="str">
        <f>IF(AND('Lämmer Herdbuch'!T32="B",'Lämmer Herdbuch'!V32="BZ"),'Lämmer Herdbuch'!U32," ")</f>
        <v> </v>
      </c>
      <c r="B86" s="24">
        <f>IF(A86=" ","",'Lämmer Herdbuch'!A32)</f>
      </c>
      <c r="C86" s="25">
        <f>IF(AND(A86=" "),"",IF(OR('Lämmer Herdbuch'!O32=1),"E",IF(OR('Lämmer Herdbuch'!O32=2),"Z",IF(OR('Lämmer Herdbuch'!O32=3),"D",IF(OR('Lämmer Herdbuch'!O32=4),"V","")))))</f>
      </c>
      <c r="D86" s="26">
        <f>IF(A86=" ","",'Lämmer Herdbuch'!N32)</f>
      </c>
      <c r="E86" s="17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8" customHeight="1">
      <c r="A87" s="23" t="str">
        <f>IF(AND('Lämmer Herdbuch'!T33="B",'Lämmer Herdbuch'!V33="BZ"),'Lämmer Herdbuch'!U33," ")</f>
        <v> </v>
      </c>
      <c r="B87" s="24">
        <f>IF(A87=" ","",'Lämmer Herdbuch'!A33)</f>
      </c>
      <c r="C87" s="25">
        <f>IF(AND(A87=" "),"",IF(OR('Lämmer Herdbuch'!O33=1),"E",IF(OR('Lämmer Herdbuch'!O33=2),"Z",IF(OR('Lämmer Herdbuch'!O33=3),"D",IF(OR('Lämmer Herdbuch'!O33=4),"V","")))))</f>
      </c>
      <c r="D87" s="26">
        <f>IF(A87=" ","",'Lämmer Herdbuch'!N33)</f>
      </c>
      <c r="E87" s="17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8" customHeight="1">
      <c r="A88" s="23" t="str">
        <f>IF(AND('Lämmer Herdbuch'!T34="B",'Lämmer Herdbuch'!V34="BZ"),'Lämmer Herdbuch'!U34," ")</f>
        <v> </v>
      </c>
      <c r="B88" s="24">
        <f>IF(A88=" ","",'Lämmer Herdbuch'!A34)</f>
      </c>
      <c r="C88" s="25">
        <f>IF(AND(A88=" "),"",IF(OR('Lämmer Herdbuch'!O34=1),"E",IF(OR('Lämmer Herdbuch'!O34=2),"Z",IF(OR('Lämmer Herdbuch'!O34=3),"D",IF(OR('Lämmer Herdbuch'!O34=4),"V","")))))</f>
      </c>
      <c r="D88" s="26">
        <f>IF(A88=" ","",'Lämmer Herdbuch'!N34)</f>
      </c>
      <c r="E88" s="17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8" customHeight="1">
      <c r="A89" s="23" t="str">
        <f>IF(AND('Lämmer Herdbuch'!T35="B",'Lämmer Herdbuch'!V35="BZ"),'Lämmer Herdbuch'!U35," ")</f>
        <v> </v>
      </c>
      <c r="B89" s="24">
        <f>IF(A89=" ","",'Lämmer Herdbuch'!A35)</f>
      </c>
      <c r="C89" s="25">
        <f>IF(AND(A89=" "),"",IF(OR('Lämmer Herdbuch'!O35=1),"E",IF(OR('Lämmer Herdbuch'!O35=2),"Z",IF(OR('Lämmer Herdbuch'!O35=3),"D",IF(OR('Lämmer Herdbuch'!O35=4),"V","")))))</f>
      </c>
      <c r="D89" s="26">
        <f>IF(A89=" ","",'Lämmer Herdbuch'!N35)</f>
      </c>
      <c r="E89" s="17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18" customHeight="1">
      <c r="A90" s="23" t="str">
        <f>IF(AND('Lämmer Herdbuch'!T37="B",'Lämmer Herdbuch'!V37="BZ"),'Lämmer Herdbuch'!U37," ")</f>
        <v> </v>
      </c>
      <c r="B90" s="24">
        <f>IF(A90=" ","",'Lämmer Herdbuch'!A37)</f>
      </c>
      <c r="C90" s="25">
        <f>IF(AND(A90=" "),"",IF(OR('Lämmer Herdbuch'!O37=1),"E",IF(OR('Lämmer Herdbuch'!O37=2),"Z",IF(OR('Lämmer Herdbuch'!O37=3),"D",IF(OR('Lämmer Herdbuch'!O37=4),"V","")))))</f>
      </c>
      <c r="D90" s="26">
        <f>IF(A90=" ","",'Lämmer Herdbuch'!N37)</f>
      </c>
      <c r="E90" s="17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18" customHeight="1">
      <c r="A91" s="23" t="str">
        <f>IF(AND('Lämmer Herdbuch'!T38="B",'Lämmer Herdbuch'!V38="BZ"),'Lämmer Herdbuch'!U38," ")</f>
        <v> </v>
      </c>
      <c r="B91" s="24">
        <f>IF(A91=" ","",'Lämmer Herdbuch'!A38)</f>
      </c>
      <c r="C91" s="25">
        <f>IF(AND(A91=" "),"",IF(OR('Lämmer Herdbuch'!O38=1),"E",IF(OR('Lämmer Herdbuch'!O38=2),"Z",IF(OR('Lämmer Herdbuch'!O38=3),"D",IF(OR('Lämmer Herdbuch'!O38=4),"V","")))))</f>
      </c>
      <c r="D91" s="26">
        <f>IF(A91=" ","",'Lämmer Herdbuch'!N38)</f>
      </c>
      <c r="E91" s="17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8" customHeight="1">
      <c r="A92" s="23" t="str">
        <f>IF(AND('Lämmer Herdbuch'!T39="B",'Lämmer Herdbuch'!V39="BZ"),'Lämmer Herdbuch'!U39," ")</f>
        <v> </v>
      </c>
      <c r="B92" s="24">
        <f>IF(A92=" ","",'Lämmer Herdbuch'!A39)</f>
      </c>
      <c r="C92" s="25">
        <f>IF(AND(A92=" "),"",IF(OR('Lämmer Herdbuch'!O39=1),"E",IF(OR('Lämmer Herdbuch'!O39=2),"Z",IF(OR('Lämmer Herdbuch'!O39=3),"D",IF(OR('Lämmer Herdbuch'!O39=4),"V","")))))</f>
      </c>
      <c r="D92" s="26">
        <f>IF(A92=" ","",'Lämmer Herdbuch'!N39)</f>
      </c>
      <c r="E92" s="17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8" customHeight="1">
      <c r="A93" s="23" t="str">
        <f>IF(AND('Lämmer Herdbuch'!T40="B",'Lämmer Herdbuch'!V40="BZ"),'Lämmer Herdbuch'!U40," ")</f>
        <v> </v>
      </c>
      <c r="B93" s="24">
        <f>IF(A93=" ","",'Lämmer Herdbuch'!A40)</f>
      </c>
      <c r="C93" s="25">
        <f>IF(AND(A93=" "),"",IF(OR('Lämmer Herdbuch'!O40=1),"E",IF(OR('Lämmer Herdbuch'!O40=2),"Z",IF(OR('Lämmer Herdbuch'!O40=3),"D",IF(OR('Lämmer Herdbuch'!O40=4),"V","")))))</f>
      </c>
      <c r="D93" s="26">
        <f>IF(A93=" ","",'Lämmer Herdbuch'!N40)</f>
      </c>
      <c r="E93" s="17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8" customHeight="1">
      <c r="A94" s="23" t="str">
        <f>IF(AND('Lämmer Herdbuch'!T41="B",'Lämmer Herdbuch'!V41="BZ"),'Lämmer Herdbuch'!U41," ")</f>
        <v> </v>
      </c>
      <c r="B94" s="24">
        <f>IF(A94=" ","",'Lämmer Herdbuch'!A41)</f>
      </c>
      <c r="C94" s="25">
        <f>IF(AND(A94=" "),"",IF(OR('Lämmer Herdbuch'!O41=1),"E",IF(OR('Lämmer Herdbuch'!O41=2),"Z",IF(OR('Lämmer Herdbuch'!O41=3),"D",IF(OR('Lämmer Herdbuch'!O41=4),"V","")))))</f>
      </c>
      <c r="D94" s="26">
        <f>IF(A94=" ","",'Lämmer Herdbuch'!N41)</f>
      </c>
      <c r="E94" s="17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8" customHeight="1">
      <c r="A95" s="23" t="str">
        <f>IF(AND('Lämmer Herdbuch'!T42="B",'Lämmer Herdbuch'!V42="BZ"),'Lämmer Herdbuch'!U42," ")</f>
        <v> </v>
      </c>
      <c r="B95" s="24">
        <f>IF(A95=" ","",'Lämmer Herdbuch'!A42)</f>
      </c>
      <c r="C95" s="25">
        <f>IF(AND(A95=" "),"",IF(OR('Lämmer Herdbuch'!O42=1),"E",IF(OR('Lämmer Herdbuch'!O42=2),"Z",IF(OR('Lämmer Herdbuch'!O42=3),"D",IF(OR('Lämmer Herdbuch'!O42=4),"V","")))))</f>
      </c>
      <c r="D95" s="26">
        <f>IF(A95=" ","",'Lämmer Herdbuch'!N42)</f>
      </c>
      <c r="E95" s="17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8" customHeight="1">
      <c r="A96" s="23" t="str">
        <f>IF(AND('Lämmer Herdbuch'!T43="B",'Lämmer Herdbuch'!V43="BZ"),'Lämmer Herdbuch'!U43," ")</f>
        <v> </v>
      </c>
      <c r="B96" s="24">
        <f>IF(A96=" ","",'Lämmer Herdbuch'!A43)</f>
      </c>
      <c r="C96" s="25">
        <f>IF(AND(A96=" "),"",IF(OR('Lämmer Herdbuch'!O43=1),"E",IF(OR('Lämmer Herdbuch'!O43=2),"Z",IF(OR('Lämmer Herdbuch'!O43=3),"D",IF(OR('Lämmer Herdbuch'!O43=4),"V","")))))</f>
      </c>
      <c r="D96" s="26">
        <f>IF(A96=" ","",'Lämmer Herdbuch'!N43)</f>
      </c>
      <c r="E96" s="17"/>
      <c r="F96" s="25"/>
      <c r="G96" s="25"/>
      <c r="H96" s="25"/>
      <c r="I96" s="25"/>
      <c r="J96" s="25"/>
      <c r="K96" s="25"/>
      <c r="L96" s="25"/>
      <c r="M96" s="25"/>
      <c r="N96" s="25"/>
    </row>
    <row r="97" spans="1:14" ht="18" customHeight="1">
      <c r="A97" s="23" t="str">
        <f>IF(AND('Lämmer Herdbuch'!T44="B",'Lämmer Herdbuch'!V44="BZ"),'Lämmer Herdbuch'!U44," ")</f>
        <v> </v>
      </c>
      <c r="B97" s="24">
        <f>IF(A97=" ","",'Lämmer Herdbuch'!A44)</f>
      </c>
      <c r="C97" s="25">
        <f>IF(AND(A97=" "),"",IF(OR('Lämmer Herdbuch'!O44=1),"E",IF(OR('Lämmer Herdbuch'!O44=2),"Z",IF(OR('Lämmer Herdbuch'!O44=3),"D",IF(OR('Lämmer Herdbuch'!O44=4),"V","")))))</f>
      </c>
      <c r="D97" s="26">
        <f>IF(A97=" ","",'Lämmer Herdbuch'!N44)</f>
      </c>
      <c r="E97" s="17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18" customHeight="1">
      <c r="A98" s="23" t="str">
        <f>IF(AND('Lämmer Herdbuch'!T45="B",'Lämmer Herdbuch'!V45="BZ"),'Lämmer Herdbuch'!U45," ")</f>
        <v> </v>
      </c>
      <c r="B98" s="24">
        <f>IF(A98=" ","",'Lämmer Herdbuch'!A45)</f>
      </c>
      <c r="C98" s="25">
        <f>IF(AND(A98=" "),"",IF(OR('Lämmer Herdbuch'!O45=1),"E",IF(OR('Lämmer Herdbuch'!O45=2),"Z",IF(OR('Lämmer Herdbuch'!O45=3),"D",IF(OR('Lämmer Herdbuch'!O45=4),"V","")))))</f>
      </c>
      <c r="D98" s="26">
        <f>IF(A98=" ","",'Lämmer Herdbuch'!N45)</f>
      </c>
      <c r="E98" s="17"/>
      <c r="F98" s="25"/>
      <c r="G98" s="25"/>
      <c r="H98" s="25"/>
      <c r="I98" s="25"/>
      <c r="J98" s="25"/>
      <c r="K98" s="25"/>
      <c r="L98" s="25"/>
      <c r="M98" s="25"/>
      <c r="N98" s="25"/>
    </row>
    <row r="99" spans="1:14" ht="18" customHeight="1">
      <c r="A99" s="23" t="str">
        <f>IF(AND('Lämmer Herdbuch'!T46="B",'Lämmer Herdbuch'!V46="BZ"),'Lämmer Herdbuch'!U46," ")</f>
        <v> </v>
      </c>
      <c r="B99" s="24">
        <f>IF(A99=" ","",'Lämmer Herdbuch'!A46)</f>
      </c>
      <c r="C99" s="25">
        <f>IF(AND(A99=" "),"",IF(OR('Lämmer Herdbuch'!O46=1),"E",IF(OR('Lämmer Herdbuch'!O46=2),"Z",IF(OR('Lämmer Herdbuch'!O46=3),"D",IF(OR('Lämmer Herdbuch'!O46=4),"V","")))))</f>
      </c>
      <c r="D99" s="26">
        <f>IF(A99=" ","",'Lämmer Herdbuch'!N46)</f>
      </c>
      <c r="E99" s="17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8" customHeight="1">
      <c r="A100" s="23" t="str">
        <f>IF(AND('Lämmer Herdbuch'!T47="B",'Lämmer Herdbuch'!V47="BZ"),'Lämmer Herdbuch'!U47," ")</f>
        <v> </v>
      </c>
      <c r="B100" s="24">
        <f>IF(A100=" ","",'Lämmer Herdbuch'!A47)</f>
      </c>
      <c r="C100" s="25">
        <f>IF(AND(A100=" "),"",IF(OR('Lämmer Herdbuch'!O47=1),"E",IF(OR('Lämmer Herdbuch'!O47=2),"Z",IF(OR('Lämmer Herdbuch'!O47=3),"D",IF(OR('Lämmer Herdbuch'!O47=4),"V","")))))</f>
      </c>
      <c r="D100" s="26">
        <f>IF(A100=" ","",'Lämmer Herdbuch'!N47)</f>
      </c>
      <c r="E100" s="17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18" customHeight="1">
      <c r="A101" s="23" t="str">
        <f>IF(AND('Lämmer Herdbuch'!T48="B",'Lämmer Herdbuch'!V48="BZ"),'Lämmer Herdbuch'!U48," ")</f>
        <v> </v>
      </c>
      <c r="B101" s="24">
        <f>IF(A101=" ","",'Lämmer Herdbuch'!A48)</f>
      </c>
      <c r="C101" s="25">
        <f>IF(AND(A101=" "),"",IF(OR('Lämmer Herdbuch'!O48=1),"E",IF(OR('Lämmer Herdbuch'!O48=2),"Z",IF(OR('Lämmer Herdbuch'!O48=3),"D",IF(OR('Lämmer Herdbuch'!O48=4),"V","")))))</f>
      </c>
      <c r="D101" s="26">
        <f>IF(A101=" ","",'Lämmer Herdbuch'!N48)</f>
      </c>
      <c r="E101" s="17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18" customHeight="1">
      <c r="A102" s="23" t="str">
        <f>IF(AND('Lämmer Herdbuch'!T49="B",'Lämmer Herdbuch'!V49="BZ"),'Lämmer Herdbuch'!U49," ")</f>
        <v> </v>
      </c>
      <c r="B102" s="24">
        <f>IF(A102=" ","",'Lämmer Herdbuch'!A49)</f>
      </c>
      <c r="C102" s="25">
        <f>IF(AND(A102=" "),"",IF(OR('Lämmer Herdbuch'!O49=1),"E",IF(OR('Lämmer Herdbuch'!O49=2),"Z",IF(OR('Lämmer Herdbuch'!O49=3),"D",IF(OR('Lämmer Herdbuch'!O49=4),"V","")))))</f>
      </c>
      <c r="D102" s="26">
        <f>IF(A102=" ","",'Lämmer Herdbuch'!N49)</f>
      </c>
      <c r="E102" s="17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18" customHeight="1">
      <c r="A103" s="23" t="str">
        <f>IF(AND('Lämmer Herdbuch'!T50="B",'Lämmer Herdbuch'!V50="BZ"),'Lämmer Herdbuch'!U50," ")</f>
        <v> </v>
      </c>
      <c r="B103" s="24">
        <f>IF(A103=" ","",'Lämmer Herdbuch'!A50)</f>
      </c>
      <c r="C103" s="25">
        <f>IF(AND(A103=" "),"",IF(OR('Lämmer Herdbuch'!O50=1),"E",IF(OR('Lämmer Herdbuch'!O50=2),"Z",IF(OR('Lämmer Herdbuch'!O50=3),"D",IF(OR('Lämmer Herdbuch'!O50=4),"V","")))))</f>
      </c>
      <c r="D103" s="26">
        <f>IF(A103=" ","",'Lämmer Herdbuch'!N50)</f>
      </c>
      <c r="E103" s="17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ht="18" customHeight="1">
      <c r="A104" s="23" t="str">
        <f>IF(AND('Lämmer Herdbuch'!T51="B",'Lämmer Herdbuch'!V51="BZ"),'Lämmer Herdbuch'!U51," ")</f>
        <v> </v>
      </c>
      <c r="B104" s="24">
        <f>IF(A104=" ","",'Lämmer Herdbuch'!A51)</f>
      </c>
      <c r="C104" s="25">
        <f>IF(AND(A104=" "),"",IF(OR('Lämmer Herdbuch'!O51=1),"E",IF(OR('Lämmer Herdbuch'!O51=2),"Z",IF(OR('Lämmer Herdbuch'!O51=3),"D",IF(OR('Lämmer Herdbuch'!O51=4),"V","")))))</f>
      </c>
      <c r="D104" s="26">
        <f>IF(A104=" ","",'Lämmer Herdbuch'!N51)</f>
      </c>
      <c r="E104" s="17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18" customHeight="1">
      <c r="A105" s="23" t="str">
        <f>IF(AND('Lämmer Herdbuch'!T52="B",'Lämmer Herdbuch'!V52="BZ"),'Lämmer Herdbuch'!U52," ")</f>
        <v> </v>
      </c>
      <c r="B105" s="24">
        <f>IF(A105=" ","",'Lämmer Herdbuch'!A52)</f>
      </c>
      <c r="C105" s="25">
        <f>IF(AND(A105=" "),"",IF(OR('Lämmer Herdbuch'!O52=1),"E",IF(OR('Lämmer Herdbuch'!O52=2),"Z",IF(OR('Lämmer Herdbuch'!O52=3),"D",IF(OR('Lämmer Herdbuch'!O52=4),"V","")))))</f>
      </c>
      <c r="D105" s="26">
        <f>IF(A105=" ","",'Lämmer Herdbuch'!N52)</f>
      </c>
      <c r="E105" s="17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ht="18" customHeight="1">
      <c r="A106" s="23" t="str">
        <f>IF(AND('Lämmer Herdbuch'!T53="B",'Lämmer Herdbuch'!V53="BZ"),'Lämmer Herdbuch'!U53," ")</f>
        <v> </v>
      </c>
      <c r="B106" s="24">
        <f>IF(A106=" ","",'Lämmer Herdbuch'!A53)</f>
      </c>
      <c r="C106" s="25">
        <f>IF(AND(A106=" "),"",IF(OR('Lämmer Herdbuch'!O53=1),"E",IF(OR('Lämmer Herdbuch'!O53=2),"Z",IF(OR('Lämmer Herdbuch'!O53=3),"D",IF(OR('Lämmer Herdbuch'!O53=4),"V","")))))</f>
      </c>
      <c r="D106" s="26">
        <f>IF(A106=" ","",'Lämmer Herdbuch'!N53)</f>
      </c>
      <c r="E106" s="17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ht="18" customHeight="1">
      <c r="A107" s="23" t="str">
        <f>IF(AND('Lämmer Herdbuch'!T54="B",'Lämmer Herdbuch'!V54="BZ"),'Lämmer Herdbuch'!U54," ")</f>
        <v> </v>
      </c>
      <c r="B107" s="24">
        <f>IF(A107=" ","",'Lämmer Herdbuch'!A54)</f>
      </c>
      <c r="C107" s="25">
        <f>IF(AND(A107=" "),"",IF(OR('Lämmer Herdbuch'!O54=1),"E",IF(OR('Lämmer Herdbuch'!O54=2),"Z",IF(OR('Lämmer Herdbuch'!O54=3),"D",IF(OR('Lämmer Herdbuch'!O54=4),"V","")))))</f>
      </c>
      <c r="D107" s="26">
        <f>IF(A107=" ","",'Lämmer Herdbuch'!N54)</f>
      </c>
      <c r="E107" s="17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ht="18" customHeight="1">
      <c r="A108" s="23" t="str">
        <f>IF(AND('Lämmer Herdbuch'!T55="B",'Lämmer Herdbuch'!V55="BZ"),'Lämmer Herdbuch'!U55," ")</f>
        <v> </v>
      </c>
      <c r="B108" s="24">
        <f>IF(A108=" ","",'Lämmer Herdbuch'!A55)</f>
      </c>
      <c r="C108" s="25">
        <f>IF(AND(A108=" "),"",IF(OR('Lämmer Herdbuch'!O55=1),"E",IF(OR('Lämmer Herdbuch'!O55=2),"Z",IF(OR('Lämmer Herdbuch'!O55=3),"D",IF(OR('Lämmer Herdbuch'!O55=4),"V","")))))</f>
      </c>
      <c r="D108" s="26">
        <f>IF(A108=" ","",'Lämmer Herdbuch'!N55)</f>
      </c>
      <c r="E108" s="17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ht="18" customHeight="1">
      <c r="A109" s="23" t="str">
        <f>IF(AND('Lämmer Herdbuch'!T56="B",'Lämmer Herdbuch'!V56="BZ"),'Lämmer Herdbuch'!U56," ")</f>
        <v> </v>
      </c>
      <c r="B109" s="24">
        <f>IF(A109=" ","",'Lämmer Herdbuch'!A56)</f>
      </c>
      <c r="C109" s="25">
        <f>IF(AND(A109=" "),"",IF(OR('Lämmer Herdbuch'!O56=1),"E",IF(OR('Lämmer Herdbuch'!O56=2),"Z",IF(OR('Lämmer Herdbuch'!O56=3),"D",IF(OR('Lämmer Herdbuch'!O56=4),"V","")))))</f>
      </c>
      <c r="D109" s="26">
        <f>IF(A109=" ","",'Lämmer Herdbuch'!N56)</f>
      </c>
      <c r="E109" s="17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ht="18" customHeight="1">
      <c r="A110" s="23" t="str">
        <f>IF(AND('Lämmer Herdbuch'!T57="B",'Lämmer Herdbuch'!V57="BZ"),'Lämmer Herdbuch'!U57," ")</f>
        <v> </v>
      </c>
      <c r="B110" s="24">
        <f>IF(A110=" ","",'Lämmer Herdbuch'!A57)</f>
      </c>
      <c r="C110" s="25">
        <f>IF(AND(A110=" "),"",IF(OR('Lämmer Herdbuch'!O57=1),"E",IF(OR('Lämmer Herdbuch'!O57=2),"Z",IF(OR('Lämmer Herdbuch'!O57=3),"D",IF(OR('Lämmer Herdbuch'!O57=4),"V","")))))</f>
      </c>
      <c r="D110" s="26">
        <f>IF(A110=" ","",'Lämmer Herdbuch'!N57)</f>
      </c>
      <c r="E110" s="17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ht="18" customHeight="1">
      <c r="A111" s="23" t="str">
        <f>IF(AND('Lämmer Herdbuch'!T58="B",'Lämmer Herdbuch'!V58="BZ"),'Lämmer Herdbuch'!U58," ")</f>
        <v> </v>
      </c>
      <c r="B111" s="24">
        <f>IF(A111=" ","",'Lämmer Herdbuch'!A58)</f>
      </c>
      <c r="C111" s="25">
        <f>IF(AND(A111=" "),"",IF(OR('Lämmer Herdbuch'!O58=1),"E",IF(OR('Lämmer Herdbuch'!O58=2),"Z",IF(OR('Lämmer Herdbuch'!O58=3),"D",IF(OR('Lämmer Herdbuch'!O58=4),"V","")))))</f>
      </c>
      <c r="D111" s="26">
        <f>IF(A111=" ","",'Lämmer Herdbuch'!N58)</f>
      </c>
      <c r="E111" s="17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18" customHeight="1">
      <c r="A112" s="23" t="str">
        <f>IF(AND('Lämmer Herdbuch'!T59="B",'Lämmer Herdbuch'!V59="BZ"),'Lämmer Herdbuch'!U59," ")</f>
        <v> </v>
      </c>
      <c r="B112" s="24">
        <f>IF(A112=" ","",'Lämmer Herdbuch'!A59)</f>
      </c>
      <c r="C112" s="25">
        <f>IF(AND(A112=" "),"",IF(OR('Lämmer Herdbuch'!O59=1),"E",IF(OR('Lämmer Herdbuch'!O59=2),"Z",IF(OR('Lämmer Herdbuch'!O59=3),"D",IF(OR('Lämmer Herdbuch'!O59=4),"V","")))))</f>
      </c>
      <c r="D112" s="26">
        <f>IF(A112=" ","",'Lämmer Herdbuch'!N59)</f>
      </c>
      <c r="E112" s="17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8" customHeight="1">
      <c r="A113" s="23" t="str">
        <f>IF(AND('Lämmer Herdbuch'!T60="B",'Lämmer Herdbuch'!V60="BZ"),'Lämmer Herdbuch'!U60," ")</f>
        <v> </v>
      </c>
      <c r="B113" s="24">
        <f>IF(A113=" ","",'Lämmer Herdbuch'!A60)</f>
      </c>
      <c r="C113" s="25">
        <f>IF(AND(A113=" "),"",IF(OR('Lämmer Herdbuch'!O60=1),"E",IF(OR('Lämmer Herdbuch'!O60=2),"Z",IF(OR('Lämmer Herdbuch'!O60=3),"D",IF(OR('Lämmer Herdbuch'!O60=4),"V","")))))</f>
      </c>
      <c r="D113" s="26">
        <f>IF(A113=" ","",'Lämmer Herdbuch'!N60)</f>
      </c>
      <c r="E113" s="17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8" customHeight="1">
      <c r="A114" s="23" t="str">
        <f>IF(AND('Lämmer Herdbuch'!T61="B",'Lämmer Herdbuch'!V61="BZ"),'Lämmer Herdbuch'!U61," ")</f>
        <v> </v>
      </c>
      <c r="B114" s="24">
        <f>IF(A114=" ","",'Lämmer Herdbuch'!A61)</f>
      </c>
      <c r="C114" s="25">
        <f>IF(AND(A114=" "),"",IF(OR('Lämmer Herdbuch'!O61=1),"E",IF(OR('Lämmer Herdbuch'!O61=2),"Z",IF(OR('Lämmer Herdbuch'!O61=3),"D",IF(OR('Lämmer Herdbuch'!O61=4),"V","")))))</f>
      </c>
      <c r="D114" s="26">
        <f>IF(A114=" ","",'Lämmer Herdbuch'!N61)</f>
      </c>
      <c r="E114" s="17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8" customHeight="1">
      <c r="A115" s="23" t="str">
        <f>IF(AND('Lämmer Herdbuch'!T62="B",'Lämmer Herdbuch'!V62="BZ"),'Lämmer Herdbuch'!U62," ")</f>
        <v> </v>
      </c>
      <c r="B115" s="24">
        <f>IF(A115=" ","",'Lämmer Herdbuch'!A62)</f>
      </c>
      <c r="C115" s="25">
        <f>IF(AND(A115=" "),"",IF(OR('Lämmer Herdbuch'!O62=1),"E",IF(OR('Lämmer Herdbuch'!O62=2),"Z",IF(OR('Lämmer Herdbuch'!O62=3),"D",IF(OR('Lämmer Herdbuch'!O62=4),"V","")))))</f>
      </c>
      <c r="D115" s="26">
        <f>IF(A115=" ","",'Lämmer Herdbuch'!N62)</f>
      </c>
      <c r="E115" s="17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ht="18" customHeight="1">
      <c r="A116" s="23" t="str">
        <f>IF(AND('Lämmer Herdbuch'!T63="B",'Lämmer Herdbuch'!V63="BZ"),'Lämmer Herdbuch'!U63," ")</f>
        <v> </v>
      </c>
      <c r="B116" s="24">
        <f>IF(A116=" ","",'Lämmer Herdbuch'!A63)</f>
      </c>
      <c r="C116" s="25">
        <f>IF(AND(A116=" "),"",IF(OR('Lämmer Herdbuch'!O63=1),"E",IF(OR('Lämmer Herdbuch'!O63=2),"Z",IF(OR('Lämmer Herdbuch'!O63=3),"D",IF(OR('Lämmer Herdbuch'!O63=4),"V","")))))</f>
      </c>
      <c r="D116" s="26">
        <f>IF(A116=" ","",'Lämmer Herdbuch'!N63)</f>
      </c>
      <c r="E116" s="17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8" customHeight="1">
      <c r="A117" s="23" t="str">
        <f>IF(AND('Lämmer Herdbuch'!T64="B",'Lämmer Herdbuch'!V64="BZ"),'Lämmer Herdbuch'!U64," ")</f>
        <v> </v>
      </c>
      <c r="B117" s="24">
        <f>IF(A117=" ","",'Lämmer Herdbuch'!A64)</f>
      </c>
      <c r="C117" s="25">
        <f>IF(AND(A117=" "),"",IF(OR('Lämmer Herdbuch'!O64=1),"E",IF(OR('Lämmer Herdbuch'!O64=2),"Z",IF(OR('Lämmer Herdbuch'!O64=3),"D",IF(OR('Lämmer Herdbuch'!O64=4),"V","")))))</f>
      </c>
      <c r="D117" s="26">
        <f>IF(A117=" ","",'Lämmer Herdbuch'!N64)</f>
      </c>
      <c r="E117" s="17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18" customHeight="1">
      <c r="A118" s="23" t="str">
        <f>IF(AND('Lämmer Herdbuch'!T65="B",'Lämmer Herdbuch'!V65="BZ"),'Lämmer Herdbuch'!U65," ")</f>
        <v> </v>
      </c>
      <c r="B118" s="24">
        <f>IF(A118=" ","",'Lämmer Herdbuch'!A65)</f>
      </c>
      <c r="C118" s="25">
        <f>IF(AND(A118=" "),"",IF(OR('Lämmer Herdbuch'!O65=1),"E",IF(OR('Lämmer Herdbuch'!O65=2),"Z",IF(OR('Lämmer Herdbuch'!O65=3),"D",IF(OR('Lämmer Herdbuch'!O65=4),"V","")))))</f>
      </c>
      <c r="D118" s="26">
        <f>IF(A118=" ","",'Lämmer Herdbuch'!N65)</f>
      </c>
      <c r="E118" s="17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18" customHeight="1">
      <c r="A119" s="23" t="str">
        <f>IF(AND('Lämmer Herdbuch'!X13="B",'Lämmer Herdbuch'!Z13="BZ"),'Lämmer Herdbuch'!Y13," ")</f>
        <v> </v>
      </c>
      <c r="B119" s="24">
        <f>IF(A119=" ","",'Lämmer Herdbuch'!A13)</f>
      </c>
      <c r="C119" s="25">
        <f>IF(AND(A119=" "),"",IF(OR('Lämmer Herdbuch'!O13=1),"E",IF(OR('Lämmer Herdbuch'!O13=2),"Z",IF(OR('Lämmer Herdbuch'!O13=3),"D",IF(OR('Lämmer Herdbuch'!O13=4),"V","")))))</f>
      </c>
      <c r="D119" s="26">
        <f>IF(A119=" ","",'Lämmer Herdbuch'!N13)</f>
      </c>
      <c r="E119" s="17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8" customHeight="1">
      <c r="A120" s="23" t="str">
        <f>IF(AND('Lämmer Herdbuch'!X14="B",'Lämmer Herdbuch'!Z14="BZ"),'Lämmer Herdbuch'!Y14," ")</f>
        <v> </v>
      </c>
      <c r="B120" s="24">
        <f>IF(A120=" ","",'Lämmer Herdbuch'!A14)</f>
      </c>
      <c r="C120" s="25">
        <f>IF(AND(A120=" "),"",IF(OR('Lämmer Herdbuch'!O14=1),"E",IF(OR('Lämmer Herdbuch'!O14=2),"Z",IF(OR('Lämmer Herdbuch'!O14=3),"D",IF(OR('Lämmer Herdbuch'!O14=4),"V","")))))</f>
      </c>
      <c r="D120" s="26">
        <f>IF(A120=" ","",'Lämmer Herdbuch'!N14)</f>
      </c>
      <c r="E120" s="17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8" customHeight="1">
      <c r="A121" s="23" t="str">
        <f>IF(AND('Lämmer Herdbuch'!X15="B",'Lämmer Herdbuch'!Z15="BZ"),'Lämmer Herdbuch'!Y15," ")</f>
        <v> </v>
      </c>
      <c r="B121" s="24">
        <f>IF(A121=" ","",'Lämmer Herdbuch'!A15)</f>
      </c>
      <c r="C121" s="25">
        <f>IF(AND(A121=" "),"",IF(OR('Lämmer Herdbuch'!O15=1),"E",IF(OR('Lämmer Herdbuch'!O15=2),"Z",IF(OR('Lämmer Herdbuch'!O15=3),"D",IF(OR('Lämmer Herdbuch'!O15=4),"V","")))))</f>
      </c>
      <c r="D121" s="26">
        <f>IF(A121=" ","",'Lämmer Herdbuch'!N15)</f>
      </c>
      <c r="E121" s="17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8" customHeight="1">
      <c r="A122" s="23" t="str">
        <f>IF(AND('Lämmer Herdbuch'!X16="B",'Lämmer Herdbuch'!Z16="BZ"),'Lämmer Herdbuch'!Y16," ")</f>
        <v> </v>
      </c>
      <c r="B122" s="24">
        <f>IF(A122=" ","",'Lämmer Herdbuch'!A16)</f>
      </c>
      <c r="C122" s="25">
        <f>IF(AND(A122=" "),"",IF(OR('Lämmer Herdbuch'!O16=1),"E",IF(OR('Lämmer Herdbuch'!O16=2),"Z",IF(OR('Lämmer Herdbuch'!O16=3),"D",IF(OR('Lämmer Herdbuch'!O16=4),"V","")))))</f>
      </c>
      <c r="D122" s="26">
        <f>IF(A122=" ","",'Lämmer Herdbuch'!N16)</f>
      </c>
      <c r="E122" s="17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ht="18" customHeight="1">
      <c r="A123" s="23" t="str">
        <f>IF(AND('Lämmer Herdbuch'!X17="B",'Lämmer Herdbuch'!Z17="BZ"),'Lämmer Herdbuch'!Y17," ")</f>
        <v> </v>
      </c>
      <c r="B123" s="24">
        <f>IF(A123=" ","",'Lämmer Herdbuch'!A17)</f>
      </c>
      <c r="C123" s="25">
        <f>IF(AND(A123=" "),"",IF(OR('Lämmer Herdbuch'!O17=1),"E",IF(OR('Lämmer Herdbuch'!O17=2),"Z",IF(OR('Lämmer Herdbuch'!O17=3),"D",IF(OR('Lämmer Herdbuch'!O17=4),"V","")))))</f>
      </c>
      <c r="D123" s="26">
        <f>IF(A123=" ","",'Lämmer Herdbuch'!N17)</f>
      </c>
      <c r="E123" s="17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ht="18" customHeight="1">
      <c r="A124" s="23" t="str">
        <f>IF(AND('Lämmer Herdbuch'!X18="B",'Lämmer Herdbuch'!Z18="BZ"),'Lämmer Herdbuch'!Y18," ")</f>
        <v> </v>
      </c>
      <c r="B124" s="24">
        <f>IF(A124=" ","",'Lämmer Herdbuch'!A18)</f>
      </c>
      <c r="C124" s="25">
        <f>IF(AND(A124=" "),"",IF(OR('Lämmer Herdbuch'!O18=1),"E",IF(OR('Lämmer Herdbuch'!O18=2),"Z",IF(OR('Lämmer Herdbuch'!O18=3),"D",IF(OR('Lämmer Herdbuch'!O18=4),"V","")))))</f>
      </c>
      <c r="D124" s="26">
        <f>IF(A124=" ","",'Lämmer Herdbuch'!N18)</f>
      </c>
      <c r="E124" s="17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ht="18" customHeight="1">
      <c r="A125" s="23" t="str">
        <f>IF(AND('Lämmer Herdbuch'!X19="B",'Lämmer Herdbuch'!Z19="BZ"),'Lämmer Herdbuch'!Y19," ")</f>
        <v> </v>
      </c>
      <c r="B125" s="24">
        <f>IF(A125=" ","",'Lämmer Herdbuch'!A19)</f>
      </c>
      <c r="C125" s="25">
        <f>IF(AND(A125=" "),"",IF(OR('Lämmer Herdbuch'!O19=1),"E",IF(OR('Lämmer Herdbuch'!O19=2),"Z",IF(OR('Lämmer Herdbuch'!O19=3),"D",IF(OR('Lämmer Herdbuch'!O19=4),"V","")))))</f>
      </c>
      <c r="D125" s="26">
        <f>IF(A125=" ","",'Lämmer Herdbuch'!N19)</f>
      </c>
      <c r="E125" s="17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ht="18" customHeight="1">
      <c r="A126" s="23" t="str">
        <f>IF(AND('Lämmer Herdbuch'!X20="B",'Lämmer Herdbuch'!Z20="BZ"),'Lämmer Herdbuch'!Y20," ")</f>
        <v> </v>
      </c>
      <c r="B126" s="24">
        <f>IF(A126=" ","",'Lämmer Herdbuch'!A20)</f>
      </c>
      <c r="C126" s="25">
        <f>IF(AND(A126=" "),"",IF(OR('Lämmer Herdbuch'!O20=1),"E",IF(OR('Lämmer Herdbuch'!O20=2),"Z",IF(OR('Lämmer Herdbuch'!O20=3),"D",IF(OR('Lämmer Herdbuch'!O20=4),"V","")))))</f>
      </c>
      <c r="D126" s="26">
        <f>IF(A126=" ","",'Lämmer Herdbuch'!N20)</f>
      </c>
      <c r="E126" s="17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18" customHeight="1">
      <c r="A127" s="23" t="str">
        <f>IF(AND('Lämmer Herdbuch'!X21="B",'Lämmer Herdbuch'!Z21="BZ"),'Lämmer Herdbuch'!Y21," ")</f>
        <v> </v>
      </c>
      <c r="B127" s="24">
        <f>IF(A127=" ","",'Lämmer Herdbuch'!A21)</f>
      </c>
      <c r="C127" s="25">
        <f>IF(AND(A127=" "),"",IF(OR('Lämmer Herdbuch'!O21=1),"E",IF(OR('Lämmer Herdbuch'!O21=2),"Z",IF(OR('Lämmer Herdbuch'!O21=3),"D",IF(OR('Lämmer Herdbuch'!O21=4),"V","")))))</f>
      </c>
      <c r="D127" s="26">
        <f>IF(A127=" ","",'Lämmer Herdbuch'!N21)</f>
      </c>
      <c r="E127" s="17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18" customHeight="1">
      <c r="A128" s="23" t="str">
        <f>IF(AND('Lämmer Herdbuch'!X22="B",'Lämmer Herdbuch'!Z22="BZ"),'Lämmer Herdbuch'!Y22," ")</f>
        <v> </v>
      </c>
      <c r="B128" s="24">
        <f>IF(A128=" ","",'Lämmer Herdbuch'!A22)</f>
      </c>
      <c r="C128" s="25">
        <f>IF(AND(A128=" "),"",IF(OR('Lämmer Herdbuch'!O22=1),"E",IF(OR('Lämmer Herdbuch'!O22=2),"Z",IF(OR('Lämmer Herdbuch'!O22=3),"D",IF(OR('Lämmer Herdbuch'!O22=4),"V","")))))</f>
      </c>
      <c r="D128" s="26">
        <f>IF(A128=" ","",'Lämmer Herdbuch'!N22)</f>
      </c>
      <c r="E128" s="17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18" customHeight="1">
      <c r="A129" s="23" t="str">
        <f>IF(AND('Lämmer Herdbuch'!X23="B",'Lämmer Herdbuch'!Z23="BZ"),'Lämmer Herdbuch'!Y23," ")</f>
        <v> </v>
      </c>
      <c r="B129" s="24">
        <f>IF(A129=" ","",'Lämmer Herdbuch'!A23)</f>
      </c>
      <c r="C129" s="25">
        <f>IF(AND(A129=" "),"",IF(OR('Lämmer Herdbuch'!O23=1),"E",IF(OR('Lämmer Herdbuch'!O23=2),"Z",IF(OR('Lämmer Herdbuch'!O23=3),"D",IF(OR('Lämmer Herdbuch'!O23=4),"V","")))))</f>
      </c>
      <c r="D129" s="26">
        <f>IF(A129=" ","",'Lämmer Herdbuch'!N23)</f>
      </c>
      <c r="E129" s="17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8" customHeight="1">
      <c r="A130" s="23" t="str">
        <f>IF(AND('Lämmer Herdbuch'!X24="B",'Lämmer Herdbuch'!Z24="BZ"),'Lämmer Herdbuch'!Y24," ")</f>
        <v> </v>
      </c>
      <c r="B130" s="24">
        <f>IF(A130=" ","",'Lämmer Herdbuch'!A24)</f>
      </c>
      <c r="C130" s="25">
        <f>IF(AND(A130=" "),"",IF(OR('Lämmer Herdbuch'!O24=1),"E",IF(OR('Lämmer Herdbuch'!O24=2),"Z",IF(OR('Lämmer Herdbuch'!O24=3),"D",IF(OR('Lämmer Herdbuch'!O24=4),"V","")))))</f>
      </c>
      <c r="D130" s="26">
        <f>IF(A130=" ","",'Lämmer Herdbuch'!N24)</f>
      </c>
      <c r="E130" s="17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8" customHeight="1">
      <c r="A131" s="23" t="str">
        <f>IF(AND('Lämmer Herdbuch'!X25="B",'Lämmer Herdbuch'!Z25="BZ"),'Lämmer Herdbuch'!Y25," ")</f>
        <v> </v>
      </c>
      <c r="B131" s="24">
        <f>IF(A131=" ","",'Lämmer Herdbuch'!A25)</f>
      </c>
      <c r="C131" s="25">
        <f>IF(AND(A131=" "),"",IF(OR('Lämmer Herdbuch'!O25=1),"E",IF(OR('Lämmer Herdbuch'!O25=2),"Z",IF(OR('Lämmer Herdbuch'!O25=3),"D",IF(OR('Lämmer Herdbuch'!O25=4),"V","")))))</f>
      </c>
      <c r="D131" s="26">
        <f>IF(A131=" ","",'Lämmer Herdbuch'!N25)</f>
      </c>
      <c r="E131" s="17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8" customHeight="1">
      <c r="A132" s="23" t="str">
        <f>IF(AND('Lämmer Herdbuch'!X26="B",'Lämmer Herdbuch'!Z26="BZ"),'Lämmer Herdbuch'!Y26," ")</f>
        <v> </v>
      </c>
      <c r="B132" s="24">
        <f>IF(A132=" ","",'Lämmer Herdbuch'!A26)</f>
      </c>
      <c r="C132" s="25">
        <f>IF(AND(A132=" "),"",IF(OR('Lämmer Herdbuch'!O26=1),"E",IF(OR('Lämmer Herdbuch'!O26=2),"Z",IF(OR('Lämmer Herdbuch'!O26=3),"D",IF(OR('Lämmer Herdbuch'!O26=4),"V","")))))</f>
      </c>
      <c r="D132" s="26">
        <f>IF(A132=" ","",'Lämmer Herdbuch'!N26)</f>
      </c>
      <c r="E132" s="17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18" customHeight="1">
      <c r="A133" s="23" t="str">
        <f>IF(AND('Lämmer Herdbuch'!X27="B",'Lämmer Herdbuch'!Z27="BZ"),'Lämmer Herdbuch'!Y27," ")</f>
        <v> </v>
      </c>
      <c r="B133" s="24">
        <f>IF(A133=" ","",'Lämmer Herdbuch'!A27)</f>
      </c>
      <c r="C133" s="25">
        <f>IF(AND(A133=" "),"",IF(OR('Lämmer Herdbuch'!O27=1),"E",IF(OR('Lämmer Herdbuch'!O27=2),"Z",IF(OR('Lämmer Herdbuch'!O27=3),"D",IF(OR('Lämmer Herdbuch'!O27=4),"V","")))))</f>
      </c>
      <c r="D133" s="26">
        <f>IF(A133=" ","",'Lämmer Herdbuch'!N27)</f>
      </c>
      <c r="E133" s="17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8" customHeight="1">
      <c r="A134" s="23" t="str">
        <f>IF(AND('Lämmer Herdbuch'!X28="B",'Lämmer Herdbuch'!Z28="BZ"),'Lämmer Herdbuch'!Y28," ")</f>
        <v> </v>
      </c>
      <c r="B134" s="24">
        <f>IF(A134=" ","",'Lämmer Herdbuch'!A28)</f>
      </c>
      <c r="C134" s="25">
        <f>IF(AND(A134=" "),"",IF(OR('Lämmer Herdbuch'!O28=1),"E",IF(OR('Lämmer Herdbuch'!O28=2),"Z",IF(OR('Lämmer Herdbuch'!O28=3),"D",IF(OR('Lämmer Herdbuch'!O28=4),"V","")))))</f>
      </c>
      <c r="D134" s="26">
        <f>IF(A134=" ","",'Lämmer Herdbuch'!N28)</f>
      </c>
      <c r="E134" s="17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18" customHeight="1">
      <c r="A135" s="23" t="str">
        <f>IF(AND('Lämmer Herdbuch'!X29="B",'Lämmer Herdbuch'!Z29="BZ"),'Lämmer Herdbuch'!Y29," ")</f>
        <v> </v>
      </c>
      <c r="B135" s="24">
        <f>IF(A135=" ","",'Lämmer Herdbuch'!A29)</f>
      </c>
      <c r="C135" s="25">
        <f>IF(AND(A135=" "),"",IF(OR('Lämmer Herdbuch'!O29=1),"E",IF(OR('Lämmer Herdbuch'!O29=2),"Z",IF(OR('Lämmer Herdbuch'!O29=3),"D",IF(OR('Lämmer Herdbuch'!O29=4),"V","")))))</f>
      </c>
      <c r="D135" s="26">
        <f>IF(A135=" ","",'Lämmer Herdbuch'!N29)</f>
      </c>
      <c r="E135" s="17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18" customHeight="1">
      <c r="A136" s="23" t="str">
        <f>IF(AND('Lämmer Herdbuch'!X30="B",'Lämmer Herdbuch'!Z30="BZ"),'Lämmer Herdbuch'!Y30," ")</f>
        <v> </v>
      </c>
      <c r="B136" s="24">
        <f>IF(A136=" ","",'Lämmer Herdbuch'!A30)</f>
      </c>
      <c r="C136" s="25">
        <f>IF(AND(A136=" "),"",IF(OR('Lämmer Herdbuch'!O30=1),"E",IF(OR('Lämmer Herdbuch'!O30=2),"Z",IF(OR('Lämmer Herdbuch'!O30=3),"D",IF(OR('Lämmer Herdbuch'!O30=4),"V","")))))</f>
      </c>
      <c r="D136" s="26">
        <f>IF(A136=" ","",'Lämmer Herdbuch'!N30)</f>
      </c>
      <c r="E136" s="17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ht="18" customHeight="1">
      <c r="A137" s="23" t="str">
        <f>IF(AND('Lämmer Herdbuch'!X31="B",'Lämmer Herdbuch'!Z31="BZ"),'Lämmer Herdbuch'!Y31," ")</f>
        <v> </v>
      </c>
      <c r="B137" s="24">
        <f>IF(A137=" ","",'Lämmer Herdbuch'!A31)</f>
      </c>
      <c r="C137" s="25">
        <f>IF(AND(A137=" "),"",IF(OR('Lämmer Herdbuch'!O31=1),"E",IF(OR('Lämmer Herdbuch'!O31=2),"Z",IF(OR('Lämmer Herdbuch'!O31=3),"D",IF(OR('Lämmer Herdbuch'!O31=4),"V","")))))</f>
      </c>
      <c r="D137" s="26">
        <f>IF(A137=" ","",'Lämmer Herdbuch'!N31)</f>
      </c>
      <c r="E137" s="17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ht="18" customHeight="1">
      <c r="A138" s="23" t="str">
        <f>IF(AND('Lämmer Herdbuch'!X32="B",'Lämmer Herdbuch'!Z32="BZ"),'Lämmer Herdbuch'!Y32," ")</f>
        <v> </v>
      </c>
      <c r="B138" s="24">
        <f>IF(A138=" ","",'Lämmer Herdbuch'!A32)</f>
      </c>
      <c r="C138" s="25">
        <f>IF(AND(A138=" "),"",IF(OR('Lämmer Herdbuch'!O32=1),"E",IF(OR('Lämmer Herdbuch'!O32=2),"Z",IF(OR('Lämmer Herdbuch'!O32=3),"D",IF(OR('Lämmer Herdbuch'!O32=4),"V","")))))</f>
      </c>
      <c r="D138" s="26">
        <f>IF(A138=" ","",'Lämmer Herdbuch'!N32)</f>
      </c>
      <c r="E138" s="17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ht="18" customHeight="1">
      <c r="A139" s="23" t="str">
        <f>IF(AND('Lämmer Herdbuch'!X33="B",'Lämmer Herdbuch'!Z33="BZ"),'Lämmer Herdbuch'!Y33," ")</f>
        <v> </v>
      </c>
      <c r="B139" s="24">
        <f>IF(A139=" ","",'Lämmer Herdbuch'!A33)</f>
      </c>
      <c r="C139" s="25">
        <f>IF(AND(A139=" "),"",IF(OR('Lämmer Herdbuch'!O33=1),"E",IF(OR('Lämmer Herdbuch'!O33=2),"Z",IF(OR('Lämmer Herdbuch'!O33=3),"D",IF(OR('Lämmer Herdbuch'!O33=4),"V","")))))</f>
      </c>
      <c r="D139" s="26">
        <f>IF(A139=" ","",'Lämmer Herdbuch'!N33)</f>
      </c>
      <c r="E139" s="17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ht="18" customHeight="1">
      <c r="A140" s="23" t="str">
        <f>IF(AND('Lämmer Herdbuch'!X34="B",'Lämmer Herdbuch'!Z34="BZ"),'Lämmer Herdbuch'!Y34," ")</f>
        <v> </v>
      </c>
      <c r="B140" s="24">
        <f>IF(A140=" ","",'Lämmer Herdbuch'!A34)</f>
      </c>
      <c r="C140" s="25">
        <f>IF(AND(A140=" "),"",IF(OR('Lämmer Herdbuch'!O34=1),"E",IF(OR('Lämmer Herdbuch'!O34=2),"Z",IF(OR('Lämmer Herdbuch'!O34=3),"D",IF(OR('Lämmer Herdbuch'!O34=4),"V","")))))</f>
      </c>
      <c r="D140" s="26">
        <f>IF(A140=" ","",'Lämmer Herdbuch'!N34)</f>
      </c>
      <c r="E140" s="17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ht="18" customHeight="1">
      <c r="A141" s="23" t="str">
        <f>IF(AND('Lämmer Herdbuch'!X35="B",'Lämmer Herdbuch'!Z35="BZ"),'Lämmer Herdbuch'!Y35," ")</f>
        <v> </v>
      </c>
      <c r="B141" s="24">
        <f>IF(A141=" ","",'Lämmer Herdbuch'!A35)</f>
      </c>
      <c r="C141" s="25">
        <f>IF(AND(A141=" "),"",IF(OR('Lämmer Herdbuch'!O35=1),"E",IF(OR('Lämmer Herdbuch'!O35=2),"Z",IF(OR('Lämmer Herdbuch'!O35=3),"D",IF(OR('Lämmer Herdbuch'!O35=4),"V","")))))</f>
      </c>
      <c r="D141" s="26">
        <f>IF(A141=" ","",'Lämmer Herdbuch'!N35)</f>
      </c>
      <c r="E141" s="17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ht="18" customHeight="1">
      <c r="A142" s="23" t="str">
        <f>IF(AND('Lämmer Herdbuch'!X36="B",'Lämmer Herdbuch'!Z36="BZ"),'Lämmer Herdbuch'!Y36," ")</f>
        <v> </v>
      </c>
      <c r="B142" s="24">
        <f>IF(A142=" ","",'Lämmer Herdbuch'!A36)</f>
      </c>
      <c r="C142" s="25">
        <f>IF(AND(A142=" "),"",IF(OR('Lämmer Herdbuch'!O36=1),"E",IF(OR('Lämmer Herdbuch'!O36=2),"Z",IF(OR('Lämmer Herdbuch'!O36=3),"D",IF(OR('Lämmer Herdbuch'!O36=4),"V","")))))</f>
      </c>
      <c r="D142" s="26">
        <f>IF(A142=" ","",'Lämmer Herdbuch'!N36)</f>
      </c>
      <c r="E142" s="17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ht="18" customHeight="1">
      <c r="A143" s="23" t="str">
        <f>IF(AND('Lämmer Herdbuch'!X37="B",'Lämmer Herdbuch'!Z37="BZ"),'Lämmer Herdbuch'!Y37," ")</f>
        <v> </v>
      </c>
      <c r="B143" s="24">
        <f>IF(A143=" ","",'Lämmer Herdbuch'!A37)</f>
      </c>
      <c r="C143" s="25">
        <f>IF(AND(A143=" "),"",IF(OR('Lämmer Herdbuch'!O37=1),"E",IF(OR('Lämmer Herdbuch'!O37=2),"Z",IF(OR('Lämmer Herdbuch'!O37=3),"D",IF(OR('Lämmer Herdbuch'!O37=4),"V","")))))</f>
      </c>
      <c r="D143" s="26">
        <f>IF(A143=" ","",'Lämmer Herdbuch'!N37)</f>
      </c>
      <c r="E143" s="17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ht="18" customHeight="1">
      <c r="A144" s="23" t="str">
        <f>IF(AND('Lämmer Herdbuch'!X38="B",'Lämmer Herdbuch'!Z38="BZ"),'Lämmer Herdbuch'!Y38," ")</f>
        <v> </v>
      </c>
      <c r="B144" s="24">
        <f>IF(A144=" ","",'Lämmer Herdbuch'!A38)</f>
      </c>
      <c r="C144" s="25">
        <f>IF(AND(A144=" "),"",IF(OR('Lämmer Herdbuch'!O38=1),"E",IF(OR('Lämmer Herdbuch'!O38=2),"Z",IF(OR('Lämmer Herdbuch'!O38=3),"D",IF(OR('Lämmer Herdbuch'!O38=4),"V","")))))</f>
      </c>
      <c r="D144" s="26">
        <f>IF(A144=" ","",'Lämmer Herdbuch'!N38)</f>
      </c>
      <c r="E144" s="17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ht="18" customHeight="1">
      <c r="A145" s="23" t="str">
        <f>IF(AND('Lämmer Herdbuch'!X39="B",'Lämmer Herdbuch'!Z39="BZ"),'Lämmer Herdbuch'!Y39," ")</f>
        <v> </v>
      </c>
      <c r="B145" s="24">
        <f>IF(A145=" ","",'Lämmer Herdbuch'!A39)</f>
      </c>
      <c r="C145" s="25">
        <f>IF(AND(A145=" "),"",IF(OR('Lämmer Herdbuch'!O39=1),"E",IF(OR('Lämmer Herdbuch'!O39=2),"Z",IF(OR('Lämmer Herdbuch'!O39=3),"D",IF(OR('Lämmer Herdbuch'!O39=4),"V","")))))</f>
      </c>
      <c r="D145" s="26">
        <f>IF(A145=" ","",'Lämmer Herdbuch'!N39)</f>
      </c>
      <c r="E145" s="17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ht="18" customHeight="1">
      <c r="A146" s="23" t="str">
        <f>IF(AND('Lämmer Herdbuch'!X40="B",'Lämmer Herdbuch'!Z40="BZ"),'Lämmer Herdbuch'!Y40," ")</f>
        <v> </v>
      </c>
      <c r="B146" s="24">
        <f>IF(A146=" ","",'Lämmer Herdbuch'!A40)</f>
      </c>
      <c r="C146" s="25">
        <f>IF(AND(A146=" "),"",IF(OR('Lämmer Herdbuch'!O40=1),"E",IF(OR('Lämmer Herdbuch'!O40=2),"Z",IF(OR('Lämmer Herdbuch'!O40=3),"D",IF(OR('Lämmer Herdbuch'!O40=4),"V","")))))</f>
      </c>
      <c r="D146" s="26">
        <f>IF(A146=" ","",'Lämmer Herdbuch'!N40)</f>
      </c>
      <c r="E146" s="17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ht="18" customHeight="1">
      <c r="A147" s="23" t="str">
        <f>IF(AND('Lämmer Herdbuch'!X41="B",'Lämmer Herdbuch'!Z41="BZ"),'Lämmer Herdbuch'!Y41," ")</f>
        <v> </v>
      </c>
      <c r="B147" s="24">
        <f>IF(A147=" ","",'Lämmer Herdbuch'!A41)</f>
      </c>
      <c r="C147" s="25">
        <f>IF(AND(A147=" "),"",IF(OR('Lämmer Herdbuch'!O41=1),"E",IF(OR('Lämmer Herdbuch'!O41=2),"Z",IF(OR('Lämmer Herdbuch'!O41=3),"D",IF(OR('Lämmer Herdbuch'!O41=4),"V","")))))</f>
      </c>
      <c r="D147" s="26">
        <f>IF(A147=" ","",'Lämmer Herdbuch'!N41)</f>
      </c>
      <c r="E147" s="17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ht="18" customHeight="1">
      <c r="A148" s="23" t="str">
        <f>IF(AND('Lämmer Herdbuch'!X42="B",'Lämmer Herdbuch'!Z42="BZ"),'Lämmer Herdbuch'!Y42," ")</f>
        <v> </v>
      </c>
      <c r="B148" s="24">
        <f>IF(A148=" ","",'Lämmer Herdbuch'!A42)</f>
      </c>
      <c r="C148" s="25">
        <f>IF(AND(A148=" "),"",IF(OR('Lämmer Herdbuch'!O42=1),"E",IF(OR('Lämmer Herdbuch'!O42=2),"Z",IF(OR('Lämmer Herdbuch'!O42=3),"D",IF(OR('Lämmer Herdbuch'!O42=4),"V","")))))</f>
      </c>
      <c r="D148" s="26">
        <f>IF(A148=" ","",'Lämmer Herdbuch'!N42)</f>
      </c>
      <c r="E148" s="17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ht="18" customHeight="1">
      <c r="A149" s="23" t="str">
        <f>IF(AND('Lämmer Herdbuch'!X43="B",'Lämmer Herdbuch'!Z43="BZ"),'Lämmer Herdbuch'!Y43," ")</f>
        <v> </v>
      </c>
      <c r="B149" s="24">
        <f>IF(A149=" ","",'Lämmer Herdbuch'!A43)</f>
      </c>
      <c r="C149" s="25">
        <f>IF(AND(A149=" "),"",IF(OR('Lämmer Herdbuch'!O43=1),"E",IF(OR('Lämmer Herdbuch'!O43=2),"Z",IF(OR('Lämmer Herdbuch'!O43=3),"D",IF(OR('Lämmer Herdbuch'!O43=4),"V","")))))</f>
      </c>
      <c r="D149" s="26">
        <f>IF(A149=" ","",'Lämmer Herdbuch'!N43)</f>
      </c>
      <c r="E149" s="17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ht="18" customHeight="1">
      <c r="A150" s="23" t="str">
        <f>IF(AND('Lämmer Herdbuch'!X44="B",'Lämmer Herdbuch'!Z44="BZ"),'Lämmer Herdbuch'!Y44," ")</f>
        <v> </v>
      </c>
      <c r="B150" s="24">
        <f>IF(A150=" ","",'Lämmer Herdbuch'!A44)</f>
      </c>
      <c r="C150" s="25">
        <f>IF(AND(A150=" "),"",IF(OR('Lämmer Herdbuch'!O44=1),"E",IF(OR('Lämmer Herdbuch'!O44=2),"Z",IF(OR('Lämmer Herdbuch'!O44=3),"D",IF(OR('Lämmer Herdbuch'!O44=4),"V","")))))</f>
      </c>
      <c r="D150" s="26">
        <f>IF(A150=" ","",'Lämmer Herdbuch'!N44)</f>
      </c>
      <c r="E150" s="17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ht="18" customHeight="1">
      <c r="A151" s="23" t="str">
        <f>IF(AND('Lämmer Herdbuch'!X45="B",'Lämmer Herdbuch'!Z45="BZ"),'Lämmer Herdbuch'!Y45," ")</f>
        <v> </v>
      </c>
      <c r="B151" s="24">
        <f>IF(A151=" ","",'Lämmer Herdbuch'!A45)</f>
      </c>
      <c r="C151" s="25">
        <f>IF(AND(A151=" "),"",IF(OR('Lämmer Herdbuch'!O45=1),"E",IF(OR('Lämmer Herdbuch'!O45=2),"Z",IF(OR('Lämmer Herdbuch'!O45=3),"D",IF(OR('Lämmer Herdbuch'!O45=4),"V","")))))</f>
      </c>
      <c r="D151" s="26">
        <f>IF(A151=" ","",'Lämmer Herdbuch'!N45)</f>
      </c>
      <c r="E151" s="17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18" customHeight="1">
      <c r="A152" s="23" t="str">
        <f>IF(AND('Lämmer Herdbuch'!X46="B",'Lämmer Herdbuch'!Z46="BZ"),'Lämmer Herdbuch'!Y46," ")</f>
        <v> </v>
      </c>
      <c r="B152" s="24">
        <f>IF(A152=" ","",'Lämmer Herdbuch'!A46)</f>
      </c>
      <c r="C152" s="25">
        <f>IF(AND(A152=" "),"",IF(OR('Lämmer Herdbuch'!O46=1),"E",IF(OR('Lämmer Herdbuch'!O46=2),"Z",IF(OR('Lämmer Herdbuch'!O46=3),"D",IF(OR('Lämmer Herdbuch'!O46=4),"V","")))))</f>
      </c>
      <c r="D152" s="26">
        <f>IF(A152=" ","",'Lämmer Herdbuch'!N46)</f>
      </c>
      <c r="E152" s="17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ht="18" customHeight="1">
      <c r="A153" s="23" t="str">
        <f>IF(AND('Lämmer Herdbuch'!X47="B",'Lämmer Herdbuch'!Z47="BZ"),'Lämmer Herdbuch'!Y47," ")</f>
        <v> </v>
      </c>
      <c r="B153" s="24">
        <f>IF(A153=" ","",'Lämmer Herdbuch'!A47)</f>
      </c>
      <c r="C153" s="25">
        <f>IF(AND(A153=" "),"",IF(OR('Lämmer Herdbuch'!O47=1),"E",IF(OR('Lämmer Herdbuch'!O47=2),"Z",IF(OR('Lämmer Herdbuch'!O47=3),"D",IF(OR('Lämmer Herdbuch'!O47=4),"V","")))))</f>
      </c>
      <c r="D153" s="26">
        <f>IF(A153=" ","",'Lämmer Herdbuch'!N47)</f>
      </c>
      <c r="E153" s="17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ht="18" customHeight="1">
      <c r="A154" s="23" t="str">
        <f>IF(AND('Lämmer Herdbuch'!X48="B",'Lämmer Herdbuch'!Z48="BZ"),'Lämmer Herdbuch'!Y48," ")</f>
        <v> </v>
      </c>
      <c r="B154" s="24">
        <f>IF(A154=" ","",'Lämmer Herdbuch'!A48)</f>
      </c>
      <c r="C154" s="25">
        <f>IF(AND(A154=" "),"",IF(OR('Lämmer Herdbuch'!O48=1),"E",IF(OR('Lämmer Herdbuch'!O48=2),"Z",IF(OR('Lämmer Herdbuch'!O48=3),"D",IF(OR('Lämmer Herdbuch'!O48=4),"V","")))))</f>
      </c>
      <c r="D154" s="26">
        <f>IF(A154=" ","",'Lämmer Herdbuch'!N48)</f>
      </c>
      <c r="E154" s="17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ht="18" customHeight="1">
      <c r="A155" s="23" t="str">
        <f>IF(AND('Lämmer Herdbuch'!X49="B",'Lämmer Herdbuch'!Z49="BZ"),'Lämmer Herdbuch'!Y49," ")</f>
        <v> </v>
      </c>
      <c r="B155" s="24">
        <f>IF(A155=" ","",'Lämmer Herdbuch'!A49)</f>
      </c>
      <c r="C155" s="25">
        <f>IF(AND(A155=" "),"",IF(OR('Lämmer Herdbuch'!O49=1),"E",IF(OR('Lämmer Herdbuch'!O49=2),"Z",IF(OR('Lämmer Herdbuch'!O49=3),"D",IF(OR('Lämmer Herdbuch'!O49=4),"V","")))))</f>
      </c>
      <c r="D155" s="26">
        <f>IF(A155=" ","",'Lämmer Herdbuch'!N49)</f>
      </c>
      <c r="E155" s="17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ht="18" customHeight="1">
      <c r="A156" s="23" t="str">
        <f>IF(AND('Lämmer Herdbuch'!X50="B",'Lämmer Herdbuch'!Z50="BZ"),'Lämmer Herdbuch'!Y50," ")</f>
        <v> </v>
      </c>
      <c r="B156" s="24">
        <f>IF(A156=" ","",'Lämmer Herdbuch'!A50)</f>
      </c>
      <c r="C156" s="25">
        <f>IF(AND(A156=" "),"",IF(OR('Lämmer Herdbuch'!O50=1),"E",IF(OR('Lämmer Herdbuch'!O50=2),"Z",IF(OR('Lämmer Herdbuch'!O50=3),"D",IF(OR('Lämmer Herdbuch'!O50=4),"V","")))))</f>
      </c>
      <c r="D156" s="26">
        <f>IF(A156=" ","",'Lämmer Herdbuch'!N50)</f>
      </c>
      <c r="E156" s="17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ht="18" customHeight="1">
      <c r="A157" s="23" t="str">
        <f>IF(AND('Lämmer Herdbuch'!X51="B",'Lämmer Herdbuch'!Z51="BZ"),'Lämmer Herdbuch'!Y51," ")</f>
        <v> </v>
      </c>
      <c r="B157" s="24">
        <f>IF(A157=" ","",'Lämmer Herdbuch'!A51)</f>
      </c>
      <c r="C157" s="25">
        <f>IF(AND(A157=" "),"",IF(OR('Lämmer Herdbuch'!O51=1),"E",IF(OR('Lämmer Herdbuch'!O51=2),"Z",IF(OR('Lämmer Herdbuch'!O51=3),"D",IF(OR('Lämmer Herdbuch'!O51=4),"V","")))))</f>
      </c>
      <c r="D157" s="26">
        <f>IF(A157=" ","",'Lämmer Herdbuch'!N51)</f>
      </c>
      <c r="E157" s="17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ht="18" customHeight="1">
      <c r="A158" s="23" t="str">
        <f>IF(AND('Lämmer Herdbuch'!X52="B",'Lämmer Herdbuch'!Z52="BZ"),'Lämmer Herdbuch'!Y52," ")</f>
        <v> </v>
      </c>
      <c r="B158" s="24">
        <f>IF(A158=" ","",'Lämmer Herdbuch'!A52)</f>
      </c>
      <c r="C158" s="25">
        <f>IF(AND(A158=" "),"",IF(OR('Lämmer Herdbuch'!O52=1),"E",IF(OR('Lämmer Herdbuch'!O52=2),"Z",IF(OR('Lämmer Herdbuch'!O52=3),"D",IF(OR('Lämmer Herdbuch'!O52=4),"V","")))))</f>
      </c>
      <c r="D158" s="26">
        <f>IF(A158=" ","",'Lämmer Herdbuch'!N52)</f>
      </c>
      <c r="E158" s="17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ht="18" customHeight="1">
      <c r="A159" s="23" t="str">
        <f>IF(AND('Lämmer Herdbuch'!X53="B",'Lämmer Herdbuch'!Z53="BZ"),'Lämmer Herdbuch'!Y53," ")</f>
        <v> </v>
      </c>
      <c r="B159" s="24">
        <f>IF(A159=" ","",'Lämmer Herdbuch'!A53)</f>
      </c>
      <c r="C159" s="25">
        <f>IF(AND(A159=" "),"",IF(OR('Lämmer Herdbuch'!O53=1),"E",IF(OR('Lämmer Herdbuch'!O53=2),"Z",IF(OR('Lämmer Herdbuch'!O53=3),"D",IF(OR('Lämmer Herdbuch'!O53=4),"V","")))))</f>
      </c>
      <c r="D159" s="26">
        <f>IF(A159=" ","",'Lämmer Herdbuch'!N53)</f>
      </c>
      <c r="E159" s="17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ht="18" customHeight="1">
      <c r="A160" s="23" t="str">
        <f>IF(AND('Lämmer Herdbuch'!X54="B",'Lämmer Herdbuch'!Z54="BZ"),'Lämmer Herdbuch'!Y54," ")</f>
        <v> </v>
      </c>
      <c r="B160" s="24">
        <f>IF(A160=" ","",'Lämmer Herdbuch'!A54)</f>
      </c>
      <c r="C160" s="25">
        <f>IF(AND(A160=" "),"",IF(OR('Lämmer Herdbuch'!O54=1),"E",IF(OR('Lämmer Herdbuch'!O54=2),"Z",IF(OR('Lämmer Herdbuch'!O54=3),"D",IF(OR('Lämmer Herdbuch'!O54=4),"V","")))))</f>
      </c>
      <c r="D160" s="26">
        <f>IF(A160=" ","",'Lämmer Herdbuch'!N54)</f>
      </c>
      <c r="E160" s="17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ht="18" customHeight="1">
      <c r="A161" s="23" t="str">
        <f>IF(AND('Lämmer Herdbuch'!X55="B",'Lämmer Herdbuch'!Z55="BZ"),'Lämmer Herdbuch'!Y55," ")</f>
        <v> </v>
      </c>
      <c r="B161" s="24">
        <f>IF(A161=" ","",'Lämmer Herdbuch'!A55)</f>
      </c>
      <c r="C161" s="25">
        <f>IF(AND(A161=" "),"",IF(OR('Lämmer Herdbuch'!O55=1),"E",IF(OR('Lämmer Herdbuch'!O55=2),"Z",IF(OR('Lämmer Herdbuch'!O55=3),"D",IF(OR('Lämmer Herdbuch'!O55=4),"V","")))))</f>
      </c>
      <c r="D161" s="26">
        <f>IF(A161=" ","",'Lämmer Herdbuch'!N55)</f>
      </c>
      <c r="E161" s="17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ht="18" customHeight="1">
      <c r="A162" s="23" t="str">
        <f>IF(AND('Lämmer Herdbuch'!X56="B",'Lämmer Herdbuch'!Z56="BZ"),'Lämmer Herdbuch'!Y56," ")</f>
        <v> </v>
      </c>
      <c r="B162" s="24">
        <f>IF(A162=" ","",'Lämmer Herdbuch'!A56)</f>
      </c>
      <c r="C162" s="25">
        <f>IF(AND(A162=" "),"",IF(OR('Lämmer Herdbuch'!O56=1),"E",IF(OR('Lämmer Herdbuch'!O56=2),"Z",IF(OR('Lämmer Herdbuch'!O56=3),"D",IF(OR('Lämmer Herdbuch'!O56=4),"V","")))))</f>
      </c>
      <c r="D162" s="26">
        <f>IF(A162=" ","",'Lämmer Herdbuch'!N56)</f>
      </c>
      <c r="E162" s="17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ht="18" customHeight="1">
      <c r="A163" s="23" t="str">
        <f>IF(AND('Lämmer Herdbuch'!X57="B",'Lämmer Herdbuch'!Z57="BZ"),'Lämmer Herdbuch'!Y57," ")</f>
        <v> </v>
      </c>
      <c r="B163" s="24">
        <f>IF(A163=" ","",'Lämmer Herdbuch'!A57)</f>
      </c>
      <c r="C163" s="25">
        <f>IF(AND(A163=" "),"",IF(OR('Lämmer Herdbuch'!O57=1),"E",IF(OR('Lämmer Herdbuch'!O57=2),"Z",IF(OR('Lämmer Herdbuch'!O57=3),"D",IF(OR('Lämmer Herdbuch'!O57=4),"V","")))))</f>
      </c>
      <c r="D163" s="26">
        <f>IF(A163=" ","",'Lämmer Herdbuch'!N57)</f>
      </c>
      <c r="E163" s="17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ht="18" customHeight="1">
      <c r="A164" s="23" t="str">
        <f>IF(AND('Lämmer Herdbuch'!X58="B",'Lämmer Herdbuch'!Z58="BZ"),'Lämmer Herdbuch'!Y58," ")</f>
        <v> </v>
      </c>
      <c r="B164" s="24">
        <f>IF(A164=" ","",'Lämmer Herdbuch'!A58)</f>
      </c>
      <c r="C164" s="25">
        <f>IF(AND(A164=" "),"",IF(OR('Lämmer Herdbuch'!O58=1),"E",IF(OR('Lämmer Herdbuch'!O58=2),"Z",IF(OR('Lämmer Herdbuch'!O58=3),"D",IF(OR('Lämmer Herdbuch'!O58=4),"V","")))))</f>
      </c>
      <c r="D164" s="26">
        <f>IF(A164=" ","",'Lämmer Herdbuch'!N58)</f>
      </c>
      <c r="E164" s="17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ht="18" customHeight="1">
      <c r="A165" s="23" t="str">
        <f>IF(AND('Lämmer Herdbuch'!X59="B",'Lämmer Herdbuch'!Z59="BZ"),'Lämmer Herdbuch'!Y59," ")</f>
        <v> </v>
      </c>
      <c r="B165" s="24">
        <f>IF(A165=" ","",'Lämmer Herdbuch'!A59)</f>
      </c>
      <c r="C165" s="25">
        <f>IF(AND(A165=" "),"",IF(OR('Lämmer Herdbuch'!O59=1),"E",IF(OR('Lämmer Herdbuch'!O59=2),"Z",IF(OR('Lämmer Herdbuch'!O59=3),"D",IF(OR('Lämmer Herdbuch'!O59=4),"V","")))))</f>
      </c>
      <c r="D165" s="26">
        <f>IF(A165=" ","",'Lämmer Herdbuch'!N59)</f>
      </c>
      <c r="E165" s="17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ht="18" customHeight="1">
      <c r="A166" s="23" t="str">
        <f>IF(AND('Lämmer Herdbuch'!X60="B",'Lämmer Herdbuch'!Z60="BZ"),'Lämmer Herdbuch'!Y60," ")</f>
        <v> </v>
      </c>
      <c r="B166" s="24">
        <f>IF(A166=" ","",'Lämmer Herdbuch'!A60)</f>
      </c>
      <c r="C166" s="25">
        <f>IF(AND(A166=" "),"",IF(OR('Lämmer Herdbuch'!O60=1),"E",IF(OR('Lämmer Herdbuch'!O60=2),"Z",IF(OR('Lämmer Herdbuch'!O60=3),"D",IF(OR('Lämmer Herdbuch'!O60=4),"V","")))))</f>
      </c>
      <c r="D166" s="26">
        <f>IF(A166=" ","",'Lämmer Herdbuch'!N60)</f>
      </c>
      <c r="E166" s="17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ht="18" customHeight="1">
      <c r="A167" s="23" t="str">
        <f>IF(AND('Lämmer Herdbuch'!X61="B",'Lämmer Herdbuch'!Z61="BZ"),'Lämmer Herdbuch'!Y61," ")</f>
        <v> </v>
      </c>
      <c r="B167" s="24">
        <f>IF(A167=" ","",'Lämmer Herdbuch'!A61)</f>
      </c>
      <c r="C167" s="25">
        <f>IF(AND(A167=" "),"",IF(OR('Lämmer Herdbuch'!O61=1),"E",IF(OR('Lämmer Herdbuch'!O61=2),"Z",IF(OR('Lämmer Herdbuch'!O61=3),"D",IF(OR('Lämmer Herdbuch'!O61=4),"V","")))))</f>
      </c>
      <c r="D167" s="26">
        <f>IF(A167=" ","",'Lämmer Herdbuch'!N61)</f>
      </c>
      <c r="E167" s="17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ht="18" customHeight="1">
      <c r="A168" s="23" t="str">
        <f>IF(AND('Lämmer Herdbuch'!X62="B",'Lämmer Herdbuch'!Z62="BZ"),'Lämmer Herdbuch'!Y62," ")</f>
        <v> </v>
      </c>
      <c r="B168" s="24">
        <f>IF(A168=" ","",'Lämmer Herdbuch'!A62)</f>
      </c>
      <c r="C168" s="25">
        <f>IF(AND(A168=" "),"",IF(OR('Lämmer Herdbuch'!O62=1),"E",IF(OR('Lämmer Herdbuch'!O62=2),"Z",IF(OR('Lämmer Herdbuch'!O62=3),"D",IF(OR('Lämmer Herdbuch'!O62=4),"V","")))))</f>
      </c>
      <c r="D168" s="26">
        <f>IF(A168=" ","",'Lämmer Herdbuch'!N62)</f>
      </c>
      <c r="E168" s="17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ht="18" customHeight="1">
      <c r="A169" s="23" t="str">
        <f>IF(AND('Lämmer Herdbuch'!X63="B",'Lämmer Herdbuch'!Z63="BZ"),'Lämmer Herdbuch'!Y63," ")</f>
        <v> </v>
      </c>
      <c r="B169" s="24">
        <f>IF(A169=" ","",'Lämmer Herdbuch'!A63)</f>
      </c>
      <c r="C169" s="25">
        <f>IF(AND(A169=" "),"",IF(OR('Lämmer Herdbuch'!O63=1),"E",IF(OR('Lämmer Herdbuch'!O63=2),"Z",IF(OR('Lämmer Herdbuch'!O63=3),"D",IF(OR('Lämmer Herdbuch'!O63=4),"V","")))))</f>
      </c>
      <c r="D169" s="26">
        <f>IF(A169=" ","",'Lämmer Herdbuch'!N63)</f>
      </c>
      <c r="E169" s="17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ht="18" customHeight="1">
      <c r="A170" s="23" t="str">
        <f>IF(AND('Lämmer Herdbuch'!X64="B",'Lämmer Herdbuch'!Z64="BZ"),'Lämmer Herdbuch'!Y64," ")</f>
        <v> </v>
      </c>
      <c r="B170" s="24">
        <f>IF(A170=" ","",'Lämmer Herdbuch'!A64)</f>
      </c>
      <c r="C170" s="25">
        <f>IF(AND(A170=" "),"",IF(OR('Lämmer Herdbuch'!O64=1),"E",IF(OR('Lämmer Herdbuch'!O64=2),"Z",IF(OR('Lämmer Herdbuch'!O64=3),"D",IF(OR('Lämmer Herdbuch'!O64=4),"V","")))))</f>
      </c>
      <c r="D170" s="26">
        <f>IF(A170=" ","",'Lämmer Herdbuch'!N64)</f>
      </c>
      <c r="E170" s="17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8" customHeight="1">
      <c r="A171" s="23" t="str">
        <f>IF(AND('Lämmer Herdbuch'!X65="B",'Lämmer Herdbuch'!Z65="BZ"),'Lämmer Herdbuch'!Y65," ")</f>
        <v> </v>
      </c>
      <c r="B171" s="24">
        <f>IF(A171=" ","",'Lämmer Herdbuch'!A65)</f>
      </c>
      <c r="C171" s="25">
        <f>IF(AND(A171=" "),"",IF(OR('Lämmer Herdbuch'!O65=1),"E",IF(OR('Lämmer Herdbuch'!O65=2),"Z",IF(OR('Lämmer Herdbuch'!O65=3),"D",IF(OR('Lämmer Herdbuch'!O65=4),"V","")))))</f>
      </c>
      <c r="D171" s="26">
        <f>IF(A171=" ","",'Lämmer Herdbuch'!N65)</f>
      </c>
      <c r="E171" s="17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18" customHeight="1">
      <c r="A172" s="23" t="str">
        <f>IF(AND('Lämmer Herdbuch'!AB12="B",'Lämmer Herdbuch'!AD12="BZ"),'Lämmer Herdbuch'!AC12," ")</f>
        <v> </v>
      </c>
      <c r="B172" s="24">
        <f>IF(A172=" ","",'Lämmer Herdbuch'!A12)</f>
      </c>
      <c r="C172" s="25">
        <f>IF(AND(A172=" "),"",IF(OR('Lämmer Herdbuch'!O12=1),"E",IF(OR('Lämmer Herdbuch'!O12=2),"Z",IF(OR('Lämmer Herdbuch'!O12=3),"D",IF(OR('Lämmer Herdbuch'!O12=4),"V","")))))</f>
      </c>
      <c r="D172" s="26">
        <f>IF(A172=" ","",'Lämmer Herdbuch'!N12)</f>
      </c>
      <c r="E172" s="17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8" customHeight="1">
      <c r="A173" s="23" t="str">
        <f>IF(AND('Lämmer Herdbuch'!AB13="B",'Lämmer Herdbuch'!AD13="BZ"),'Lämmer Herdbuch'!AC13," ")</f>
        <v> </v>
      </c>
      <c r="B173" s="24">
        <f>IF(A173=" ","",'Lämmer Herdbuch'!A13)</f>
      </c>
      <c r="C173" s="25">
        <f>IF(AND(A173=" "),"",IF(OR('Lämmer Herdbuch'!O13=1),"E",IF(OR('Lämmer Herdbuch'!O13=2),"Z",IF(OR('Lämmer Herdbuch'!O13=3),"D",IF(OR('Lämmer Herdbuch'!O13=4),"V","")))))</f>
      </c>
      <c r="D173" s="26">
        <f>IF(A173=" ","",'Lämmer Herdbuch'!N13)</f>
      </c>
      <c r="E173" s="17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ht="18" customHeight="1">
      <c r="A174" s="23" t="str">
        <f>IF(AND('Lämmer Herdbuch'!AB14="B",'Lämmer Herdbuch'!AD14="BZ"),'Lämmer Herdbuch'!AC14," ")</f>
        <v> </v>
      </c>
      <c r="B174" s="24">
        <f>IF(A174=" ","",'Lämmer Herdbuch'!A14)</f>
      </c>
      <c r="C174" s="25">
        <f>IF(AND(A174=" "),"",IF(OR('Lämmer Herdbuch'!O14=1),"E",IF(OR('Lämmer Herdbuch'!O14=2),"Z",IF(OR('Lämmer Herdbuch'!O14=3),"D",IF(OR('Lämmer Herdbuch'!O14=4),"V","")))))</f>
      </c>
      <c r="D174" s="26">
        <f>IF(A174=" ","",'Lämmer Herdbuch'!N14)</f>
      </c>
      <c r="E174" s="17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ht="18" customHeight="1">
      <c r="A175" s="23" t="str">
        <f>IF(AND('Lämmer Herdbuch'!AB15="B",'Lämmer Herdbuch'!AD15="BZ"),'Lämmer Herdbuch'!AC15," ")</f>
        <v> </v>
      </c>
      <c r="B175" s="24">
        <f>IF(A175=" ","",'Lämmer Herdbuch'!A15)</f>
      </c>
      <c r="C175" s="25">
        <f>IF(AND(A175=" "),"",IF(OR('Lämmer Herdbuch'!O15=1),"E",IF(OR('Lämmer Herdbuch'!O15=2),"Z",IF(OR('Lämmer Herdbuch'!O15=3),"D",IF(OR('Lämmer Herdbuch'!O15=4),"V","")))))</f>
      </c>
      <c r="D175" s="26">
        <f>IF(A175=" ","",'Lämmer Herdbuch'!N15)</f>
      </c>
      <c r="E175" s="17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ht="18" customHeight="1">
      <c r="A176" s="23" t="str">
        <f>IF(AND('Lämmer Herdbuch'!AB16="B",'Lämmer Herdbuch'!AD16="BZ"),'Lämmer Herdbuch'!AC16," ")</f>
        <v> </v>
      </c>
      <c r="B176" s="24">
        <f>IF(A176=" ","",'Lämmer Herdbuch'!A16)</f>
      </c>
      <c r="C176" s="25">
        <f>IF(AND(A176=" "),"",IF(OR('Lämmer Herdbuch'!O16=1),"E",IF(OR('Lämmer Herdbuch'!O16=2),"Z",IF(OR('Lämmer Herdbuch'!O16=3),"D",IF(OR('Lämmer Herdbuch'!O16=4),"V","")))))</f>
      </c>
      <c r="D176" s="26">
        <f>IF(A176=" ","",'Lämmer Herdbuch'!N16)</f>
      </c>
      <c r="E176" s="17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ht="18" customHeight="1">
      <c r="A177" s="23" t="str">
        <f>IF(AND('Lämmer Herdbuch'!AB17="B",'Lämmer Herdbuch'!AD17="BZ"),'Lämmer Herdbuch'!AC17," ")</f>
        <v> </v>
      </c>
      <c r="B177" s="24">
        <f>IF(A177=" ","",'Lämmer Herdbuch'!A17)</f>
      </c>
      <c r="C177" s="25">
        <f>IF(AND(A177=" "),"",IF(OR('Lämmer Herdbuch'!O17=1),"E",IF(OR('Lämmer Herdbuch'!O17=2),"Z",IF(OR('Lämmer Herdbuch'!O17=3),"D",IF(OR('Lämmer Herdbuch'!O17=4),"V","")))))</f>
      </c>
      <c r="D177" s="26">
        <f>IF(A177=" ","",'Lämmer Herdbuch'!N17)</f>
      </c>
      <c r="E177" s="17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ht="18" customHeight="1">
      <c r="A178" s="23" t="str">
        <f>IF(AND('Lämmer Herdbuch'!AB18="B",'Lämmer Herdbuch'!AD18="BZ"),'Lämmer Herdbuch'!AC18," ")</f>
        <v> </v>
      </c>
      <c r="B178" s="24">
        <f>IF(A178=" ","",'Lämmer Herdbuch'!A18)</f>
      </c>
      <c r="C178" s="25">
        <f>IF(AND(A178=" "),"",IF(OR('Lämmer Herdbuch'!O18=1),"E",IF(OR('Lämmer Herdbuch'!O18=2),"Z",IF(OR('Lämmer Herdbuch'!O18=3),"D",IF(OR('Lämmer Herdbuch'!O18=4),"V","")))))</f>
      </c>
      <c r="D178" s="26">
        <f>IF(A178=" ","",'Lämmer Herdbuch'!N18)</f>
      </c>
      <c r="E178" s="17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ht="18" customHeight="1">
      <c r="A179" s="23" t="str">
        <f>IF(AND('Lämmer Herdbuch'!AB19="B",'Lämmer Herdbuch'!AD19="BZ"),'Lämmer Herdbuch'!AC19," ")</f>
        <v> </v>
      </c>
      <c r="B179" s="24">
        <f>IF(A179=" ","",'Lämmer Herdbuch'!A19)</f>
      </c>
      <c r="C179" s="25">
        <f>IF(AND(A179=" "),"",IF(OR('Lämmer Herdbuch'!O19=1),"E",IF(OR('Lämmer Herdbuch'!O19=2),"Z",IF(OR('Lämmer Herdbuch'!O19=3),"D",IF(OR('Lämmer Herdbuch'!O19=4),"V","")))))</f>
      </c>
      <c r="D179" s="26">
        <f>IF(A179=" ","",'Lämmer Herdbuch'!N19)</f>
      </c>
      <c r="E179" s="17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ht="18" customHeight="1">
      <c r="A180" s="23" t="str">
        <f>IF(AND('Lämmer Herdbuch'!AB20="B",'Lämmer Herdbuch'!AD20="BZ"),'Lämmer Herdbuch'!AC20," ")</f>
        <v> </v>
      </c>
      <c r="B180" s="24">
        <f>IF(A180=" ","",'Lämmer Herdbuch'!A20)</f>
      </c>
      <c r="C180" s="25">
        <f>IF(AND(A180=" "),"",IF(OR('Lämmer Herdbuch'!O20=1),"E",IF(OR('Lämmer Herdbuch'!O20=2),"Z",IF(OR('Lämmer Herdbuch'!O20=3),"D",IF(OR('Lämmer Herdbuch'!O20=4),"V","")))))</f>
      </c>
      <c r="D180" s="26">
        <f>IF(A180=" ","",'Lämmer Herdbuch'!N20)</f>
      </c>
      <c r="E180" s="17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ht="18" customHeight="1">
      <c r="A181" s="23" t="str">
        <f>IF(AND('Lämmer Herdbuch'!AB21="B",'Lämmer Herdbuch'!AD21="BZ"),'Lämmer Herdbuch'!AC21," ")</f>
        <v> </v>
      </c>
      <c r="B181" s="24">
        <f>IF(A181=" ","",'Lämmer Herdbuch'!A21)</f>
      </c>
      <c r="C181" s="25">
        <f>IF(AND(A181=" "),"",IF(OR('Lämmer Herdbuch'!O21=1),"E",IF(OR('Lämmer Herdbuch'!O21=2),"Z",IF(OR('Lämmer Herdbuch'!O21=3),"D",IF(OR('Lämmer Herdbuch'!O21=4),"V","")))))</f>
      </c>
      <c r="D181" s="26">
        <f>IF(A181=" ","",'Lämmer Herdbuch'!N21)</f>
      </c>
      <c r="E181" s="17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ht="18" customHeight="1">
      <c r="A182" s="23" t="str">
        <f>IF(AND('Lämmer Herdbuch'!AB22="B",'Lämmer Herdbuch'!AD22="BZ"),'Lämmer Herdbuch'!AC22," ")</f>
        <v> </v>
      </c>
      <c r="B182" s="24">
        <f>IF(A182=" ","",'Lämmer Herdbuch'!A22)</f>
      </c>
      <c r="C182" s="25">
        <f>IF(AND(A182=" "),"",IF(OR('Lämmer Herdbuch'!O22=1),"E",IF(OR('Lämmer Herdbuch'!O22=2),"Z",IF(OR('Lämmer Herdbuch'!O22=3),"D",IF(OR('Lämmer Herdbuch'!O22=4),"V","")))))</f>
      </c>
      <c r="D182" s="26">
        <f>IF(A182=" ","",'Lämmer Herdbuch'!N22)</f>
      </c>
      <c r="E182" s="17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ht="18" customHeight="1">
      <c r="A183" s="23" t="str">
        <f>IF(AND('Lämmer Herdbuch'!AB23="B",'Lämmer Herdbuch'!AD23="BZ"),'Lämmer Herdbuch'!AC23," ")</f>
        <v> </v>
      </c>
      <c r="B183" s="24">
        <f>IF(A183=" ","",'Lämmer Herdbuch'!A23)</f>
      </c>
      <c r="C183" s="25">
        <f>IF(AND(A183=" "),"",IF(OR('Lämmer Herdbuch'!O23=1),"E",IF(OR('Lämmer Herdbuch'!O23=2),"Z",IF(OR('Lämmer Herdbuch'!O23=3),"D",IF(OR('Lämmer Herdbuch'!O23=4),"V","")))))</f>
      </c>
      <c r="D183" s="26">
        <f>IF(A183=" ","",'Lämmer Herdbuch'!N23)</f>
      </c>
      <c r="E183" s="17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ht="18" customHeight="1">
      <c r="A184" s="23" t="str">
        <f>IF(AND('Lämmer Herdbuch'!AB24="B",'Lämmer Herdbuch'!AD24="BZ"),'Lämmer Herdbuch'!AC24," ")</f>
        <v> </v>
      </c>
      <c r="B184" s="24">
        <f>IF(A184=" ","",'Lämmer Herdbuch'!A24)</f>
      </c>
      <c r="C184" s="25">
        <f>IF(AND(A184=" "),"",IF(OR('Lämmer Herdbuch'!O24=1),"E",IF(OR('Lämmer Herdbuch'!O24=2),"Z",IF(OR('Lämmer Herdbuch'!O24=3),"D",IF(OR('Lämmer Herdbuch'!O24=4),"V","")))))</f>
      </c>
      <c r="D184" s="26">
        <f>IF(A184=" ","",'Lämmer Herdbuch'!N24)</f>
      </c>
      <c r="E184" s="17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ht="18" customHeight="1">
      <c r="A185" s="23" t="str">
        <f>IF(AND('Lämmer Herdbuch'!AB25="B",'Lämmer Herdbuch'!AD25="BZ"),'Lämmer Herdbuch'!AC25," ")</f>
        <v> </v>
      </c>
      <c r="B185" s="24">
        <f>IF(A185=" ","",'Lämmer Herdbuch'!A25)</f>
      </c>
      <c r="C185" s="25">
        <f>IF(AND(A185=" "),"",IF(OR('Lämmer Herdbuch'!O25=1),"E",IF(OR('Lämmer Herdbuch'!O25=2),"Z",IF(OR('Lämmer Herdbuch'!O25=3),"D",IF(OR('Lämmer Herdbuch'!O25=4),"V","")))))</f>
      </c>
      <c r="D185" s="26">
        <f>IF(A185=" ","",'Lämmer Herdbuch'!N25)</f>
      </c>
      <c r="E185" s="17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ht="18" customHeight="1">
      <c r="A186" s="23" t="str">
        <f>IF(AND('Lämmer Herdbuch'!AB26="B",'Lämmer Herdbuch'!AD26="BZ"),'Lämmer Herdbuch'!AC26," ")</f>
        <v> </v>
      </c>
      <c r="B186" s="24">
        <f>IF(A186=" ","",'Lämmer Herdbuch'!A26)</f>
      </c>
      <c r="C186" s="25">
        <f>IF(AND(A186=" "),"",IF(OR('Lämmer Herdbuch'!O26=1),"E",IF(OR('Lämmer Herdbuch'!O26=2),"Z",IF(OR('Lämmer Herdbuch'!O26=3),"D",IF(OR('Lämmer Herdbuch'!O26=4),"V","")))))</f>
      </c>
      <c r="D186" s="26">
        <f>IF(A186=" ","",'Lämmer Herdbuch'!N26)</f>
      </c>
      <c r="E186" s="17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ht="18" customHeight="1">
      <c r="A187" s="23" t="str">
        <f>IF(AND('Lämmer Herdbuch'!AB27="B",'Lämmer Herdbuch'!AD27="BZ"),'Lämmer Herdbuch'!AC27," ")</f>
        <v> </v>
      </c>
      <c r="B187" s="24">
        <f>IF(A187=" ","",'Lämmer Herdbuch'!A27)</f>
      </c>
      <c r="C187" s="25">
        <f>IF(AND(A187=" "),"",IF(OR('Lämmer Herdbuch'!O27=1),"E",IF(OR('Lämmer Herdbuch'!O27=2),"Z",IF(OR('Lämmer Herdbuch'!O27=3),"D",IF(OR('Lämmer Herdbuch'!O27=4),"V","")))))</f>
      </c>
      <c r="D187" s="26">
        <f>IF(A187=" ","",'Lämmer Herdbuch'!N27)</f>
      </c>
      <c r="E187" s="17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ht="18" customHeight="1">
      <c r="A188" s="23" t="str">
        <f>IF(AND('Lämmer Herdbuch'!AB28="B",'Lämmer Herdbuch'!AD28="BZ"),'Lämmer Herdbuch'!AC28," ")</f>
        <v> </v>
      </c>
      <c r="B188" s="24">
        <f>IF(A188=" ","",'Lämmer Herdbuch'!A28)</f>
      </c>
      <c r="C188" s="25">
        <f>IF(AND(A188=" "),"",IF(OR('Lämmer Herdbuch'!O28=1),"E",IF(OR('Lämmer Herdbuch'!O28=2),"Z",IF(OR('Lämmer Herdbuch'!O28=3),"D",IF(OR('Lämmer Herdbuch'!O28=4),"V","")))))</f>
      </c>
      <c r="D188" s="26">
        <f>IF(A188=" ","",'Lämmer Herdbuch'!N28)</f>
      </c>
      <c r="E188" s="17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ht="18" customHeight="1">
      <c r="A189" s="23" t="str">
        <f>IF(AND('Lämmer Herdbuch'!AB29="B",'Lämmer Herdbuch'!AD29="BZ"),'Lämmer Herdbuch'!AC29," ")</f>
        <v> </v>
      </c>
      <c r="B189" s="24">
        <f>IF(A189=" ","",'Lämmer Herdbuch'!A29)</f>
      </c>
      <c r="C189" s="25">
        <f>IF(AND(A189=" "),"",IF(OR('Lämmer Herdbuch'!O29=1),"E",IF(OR('Lämmer Herdbuch'!O29=2),"Z",IF(OR('Lämmer Herdbuch'!O29=3),"D",IF(OR('Lämmer Herdbuch'!O29=4),"V","")))))</f>
      </c>
      <c r="D189" s="26">
        <f>IF(A189=" ","",'Lämmer Herdbuch'!N29)</f>
      </c>
      <c r="E189" s="17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ht="18" customHeight="1">
      <c r="A190" s="23" t="str">
        <f>IF(AND('Lämmer Herdbuch'!AB30="B",'Lämmer Herdbuch'!AD30="BZ"),'Lämmer Herdbuch'!AC30," ")</f>
        <v> </v>
      </c>
      <c r="B190" s="24">
        <f>IF(A190=" ","",'Lämmer Herdbuch'!A30)</f>
      </c>
      <c r="C190" s="25">
        <f>IF(AND(A190=" "),"",IF(OR('Lämmer Herdbuch'!O30=1),"E",IF(OR('Lämmer Herdbuch'!O30=2),"Z",IF(OR('Lämmer Herdbuch'!O30=3),"D",IF(OR('Lämmer Herdbuch'!O30=4),"V","")))))</f>
      </c>
      <c r="D190" s="26">
        <f>IF(A190=" ","",'Lämmer Herdbuch'!N30)</f>
      </c>
      <c r="E190" s="17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18" customHeight="1">
      <c r="A191" s="23" t="str">
        <f>IF(AND('Lämmer Herdbuch'!AB31="B",'Lämmer Herdbuch'!AD31="BZ"),'Lämmer Herdbuch'!AC31," ")</f>
        <v> </v>
      </c>
      <c r="B191" s="24">
        <f>IF(A191=" ","",'Lämmer Herdbuch'!A31)</f>
      </c>
      <c r="C191" s="25">
        <f>IF(AND(A191=" "),"",IF(OR('Lämmer Herdbuch'!O31=1),"E",IF(OR('Lämmer Herdbuch'!O31=2),"Z",IF(OR('Lämmer Herdbuch'!O31=3),"D",IF(OR('Lämmer Herdbuch'!O31=4),"V","")))))</f>
      </c>
      <c r="D191" s="26">
        <f>IF(A191=" ","",'Lämmer Herdbuch'!N31)</f>
      </c>
      <c r="E191" s="17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ht="18" customHeight="1">
      <c r="A192" s="23" t="str">
        <f>IF(AND('Lämmer Herdbuch'!AB32="B",'Lämmer Herdbuch'!AD32="BZ"),'Lämmer Herdbuch'!AC32," ")</f>
        <v> </v>
      </c>
      <c r="B192" s="24">
        <f>IF(A192=" ","",'Lämmer Herdbuch'!A32)</f>
      </c>
      <c r="C192" s="25">
        <f>IF(AND(A192=" "),"",IF(OR('Lämmer Herdbuch'!O32=1),"E",IF(OR('Lämmer Herdbuch'!O32=2),"Z",IF(OR('Lämmer Herdbuch'!O32=3),"D",IF(OR('Lämmer Herdbuch'!O32=4),"V","")))))</f>
      </c>
      <c r="D192" s="26">
        <f>IF(A192=" ","",'Lämmer Herdbuch'!N32)</f>
      </c>
      <c r="E192" s="17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ht="18" customHeight="1">
      <c r="A193" s="23" t="str">
        <f>IF(AND('Lämmer Herdbuch'!AB33="B",'Lämmer Herdbuch'!AD33="BZ"),'Lämmer Herdbuch'!AC33," ")</f>
        <v> </v>
      </c>
      <c r="B193" s="24">
        <f>IF(A193=" ","",'Lämmer Herdbuch'!A33)</f>
      </c>
      <c r="C193" s="25">
        <f>IF(AND(A193=" "),"",IF(OR('Lämmer Herdbuch'!O33=1),"E",IF(OR('Lämmer Herdbuch'!O33=2),"Z",IF(OR('Lämmer Herdbuch'!O33=3),"D",IF(OR('Lämmer Herdbuch'!O33=4),"V","")))))</f>
      </c>
      <c r="D193" s="26">
        <f>IF(A193=" ","",'Lämmer Herdbuch'!N33)</f>
      </c>
      <c r="E193" s="17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18" customHeight="1">
      <c r="A194" s="23" t="str">
        <f>IF(AND('Lämmer Herdbuch'!AB34="B",'Lämmer Herdbuch'!AD34="BZ"),'Lämmer Herdbuch'!AC34," ")</f>
        <v> </v>
      </c>
      <c r="B194" s="24">
        <f>IF(A194=" ","",'Lämmer Herdbuch'!A34)</f>
      </c>
      <c r="C194" s="25">
        <f>IF(AND(A194=" "),"",IF(OR('Lämmer Herdbuch'!O34=1),"E",IF(OR('Lämmer Herdbuch'!O34=2),"Z",IF(OR('Lämmer Herdbuch'!O34=3),"D",IF(OR('Lämmer Herdbuch'!O34=4),"V","")))))</f>
      </c>
      <c r="D194" s="26">
        <f>IF(A194=" ","",'Lämmer Herdbuch'!N34)</f>
      </c>
      <c r="E194" s="17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18" customHeight="1">
      <c r="A195" s="23" t="str">
        <f>IF(AND('Lämmer Herdbuch'!AB35="B",'Lämmer Herdbuch'!AD35="BZ"),'Lämmer Herdbuch'!AC35," ")</f>
        <v> </v>
      </c>
      <c r="B195" s="24">
        <f>IF(A195=" ","",'Lämmer Herdbuch'!A35)</f>
      </c>
      <c r="C195" s="25">
        <f>IF(AND(A195=" "),"",IF(OR('Lämmer Herdbuch'!O35=1),"E",IF(OR('Lämmer Herdbuch'!O35=2),"Z",IF(OR('Lämmer Herdbuch'!O35=3),"D",IF(OR('Lämmer Herdbuch'!O35=4),"V","")))))</f>
      </c>
      <c r="D195" s="26">
        <f>IF(A195=" ","",'Lämmer Herdbuch'!N35)</f>
      </c>
      <c r="E195" s="17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ht="18" customHeight="1">
      <c r="A196" s="23" t="str">
        <f>IF(AND('Lämmer Herdbuch'!AB36="B",'Lämmer Herdbuch'!AD36="BZ"),'Lämmer Herdbuch'!AC36," ")</f>
        <v> </v>
      </c>
      <c r="B196" s="24">
        <f>IF(A196=" ","",'Lämmer Herdbuch'!A36)</f>
      </c>
      <c r="C196" s="25">
        <f>IF(AND(A196=" "),"",IF(OR('Lämmer Herdbuch'!O36=1),"E",IF(OR('Lämmer Herdbuch'!O36=2),"Z",IF(OR('Lämmer Herdbuch'!O36=3),"D",IF(OR('Lämmer Herdbuch'!O36=4),"V","")))))</f>
      </c>
      <c r="D196" s="26">
        <f>IF(A196=" ","",'Lämmer Herdbuch'!N36)</f>
      </c>
      <c r="E196" s="17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ht="18" customHeight="1">
      <c r="A197" s="23" t="str">
        <f>IF(AND('Lämmer Herdbuch'!AB37="B",'Lämmer Herdbuch'!AD37="BZ"),'Lämmer Herdbuch'!AC37," ")</f>
        <v> </v>
      </c>
      <c r="B197" s="24">
        <f>IF(A197=" ","",'Lämmer Herdbuch'!A37)</f>
      </c>
      <c r="C197" s="25">
        <f>IF(AND(A197=" "),"",IF(OR('Lämmer Herdbuch'!O37=1),"E",IF(OR('Lämmer Herdbuch'!O37=2),"Z",IF(OR('Lämmer Herdbuch'!O37=3),"D",IF(OR('Lämmer Herdbuch'!O37=4),"V","")))))</f>
      </c>
      <c r="D197" s="26">
        <f>IF(A197=" ","",'Lämmer Herdbuch'!N37)</f>
      </c>
      <c r="E197" s="17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ht="18" customHeight="1">
      <c r="A198" s="23" t="str">
        <f>IF(AND('Lämmer Herdbuch'!AB38="B",'Lämmer Herdbuch'!AD38="BZ"),'Lämmer Herdbuch'!AC38," ")</f>
        <v> </v>
      </c>
      <c r="B198" s="24">
        <f>IF(A198=" ","",'Lämmer Herdbuch'!A38)</f>
      </c>
      <c r="C198" s="25">
        <f>IF(AND(A198=" "),"",IF(OR('Lämmer Herdbuch'!O38=1),"E",IF(OR('Lämmer Herdbuch'!O38=2),"Z",IF(OR('Lämmer Herdbuch'!O38=3),"D",IF(OR('Lämmer Herdbuch'!O38=4),"V","")))))</f>
      </c>
      <c r="D198" s="26">
        <f>IF(A198=" ","",'Lämmer Herdbuch'!N38)</f>
      </c>
      <c r="E198" s="17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ht="18" customHeight="1">
      <c r="A199" s="23" t="str">
        <f>IF(AND('Lämmer Herdbuch'!AB39="B",'Lämmer Herdbuch'!AD39="BZ"),'Lämmer Herdbuch'!AC39," ")</f>
        <v> </v>
      </c>
      <c r="B199" s="24">
        <f>IF(A199=" ","",'Lämmer Herdbuch'!A39)</f>
      </c>
      <c r="C199" s="25">
        <f>IF(AND(A199=" "),"",IF(OR('Lämmer Herdbuch'!O39=1),"E",IF(OR('Lämmer Herdbuch'!O39=2),"Z",IF(OR('Lämmer Herdbuch'!O39=3),"D",IF(OR('Lämmer Herdbuch'!O39=4),"V","")))))</f>
      </c>
      <c r="D199" s="26">
        <f>IF(A199=" ","",'Lämmer Herdbuch'!N39)</f>
      </c>
      <c r="E199" s="17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ht="18" customHeight="1">
      <c r="A200" s="23" t="str">
        <f>IF(AND('Lämmer Herdbuch'!AB40="B",'Lämmer Herdbuch'!AD40="BZ"),'Lämmer Herdbuch'!AC40," ")</f>
        <v> </v>
      </c>
      <c r="B200" s="24">
        <f>IF(A200=" ","",'Lämmer Herdbuch'!A40)</f>
      </c>
      <c r="C200" s="25">
        <f>IF(AND(A200=" "),"",IF(OR('Lämmer Herdbuch'!O40=1),"E",IF(OR('Lämmer Herdbuch'!O40=2),"Z",IF(OR('Lämmer Herdbuch'!O40=3),"D",IF(OR('Lämmer Herdbuch'!O40=4),"V","")))))</f>
      </c>
      <c r="D200" s="26">
        <f>IF(A200=" ","",'Lämmer Herdbuch'!N40)</f>
      </c>
      <c r="E200" s="17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ht="18" customHeight="1">
      <c r="A201" s="23" t="str">
        <f>IF(AND('Lämmer Herdbuch'!AB41="B",'Lämmer Herdbuch'!AD41="BZ"),'Lämmer Herdbuch'!AC41," ")</f>
        <v> </v>
      </c>
      <c r="B201" s="24">
        <f>IF(A201=" ","",'Lämmer Herdbuch'!A41)</f>
      </c>
      <c r="C201" s="25">
        <f>IF(AND(A201=" "),"",IF(OR('Lämmer Herdbuch'!O41=1),"E",IF(OR('Lämmer Herdbuch'!O41=2),"Z",IF(OR('Lämmer Herdbuch'!O41=3),"D",IF(OR('Lämmer Herdbuch'!O41=4),"V","")))))</f>
      </c>
      <c r="D201" s="26">
        <f>IF(A201=" ","",'Lämmer Herdbuch'!N41)</f>
      </c>
      <c r="E201" s="17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ht="18" customHeight="1">
      <c r="A202" s="23" t="str">
        <f>IF(AND('Lämmer Herdbuch'!AB42="B",'Lämmer Herdbuch'!AD42="BZ"),'Lämmer Herdbuch'!AC42," ")</f>
        <v> </v>
      </c>
      <c r="B202" s="24">
        <f>IF(A202=" ","",'Lämmer Herdbuch'!A42)</f>
      </c>
      <c r="C202" s="25">
        <f>IF(AND(A202=" "),"",IF(OR('Lämmer Herdbuch'!O42=1),"E",IF(OR('Lämmer Herdbuch'!O42=2),"Z",IF(OR('Lämmer Herdbuch'!O42=3),"D",IF(OR('Lämmer Herdbuch'!O42=4),"V","")))))</f>
      </c>
      <c r="D202" s="26">
        <f>IF(A202=" ","",'Lämmer Herdbuch'!N42)</f>
      </c>
      <c r="E202" s="17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ht="18" customHeight="1">
      <c r="A203" s="23" t="str">
        <f>IF(AND('Lämmer Herdbuch'!AB43="B",'Lämmer Herdbuch'!AD43="BZ"),'Lämmer Herdbuch'!AC43," ")</f>
        <v> </v>
      </c>
      <c r="B203" s="24">
        <f>IF(A203=" ","",'Lämmer Herdbuch'!A43)</f>
      </c>
      <c r="C203" s="25">
        <f>IF(AND(A203=" "),"",IF(OR('Lämmer Herdbuch'!O43=1),"E",IF(OR('Lämmer Herdbuch'!O43=2),"Z",IF(OR('Lämmer Herdbuch'!O43=3),"D",IF(OR('Lämmer Herdbuch'!O43=4),"V","")))))</f>
      </c>
      <c r="D203" s="26">
        <f>IF(A203=" ","",'Lämmer Herdbuch'!N43)</f>
      </c>
      <c r="E203" s="17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ht="18" customHeight="1">
      <c r="A204" s="23" t="str">
        <f>IF(AND('Lämmer Herdbuch'!AB44="B",'Lämmer Herdbuch'!AD44="BZ"),'Lämmer Herdbuch'!AC44," ")</f>
        <v> </v>
      </c>
      <c r="B204" s="24">
        <f>IF(A204=" ","",'Lämmer Herdbuch'!A44)</f>
      </c>
      <c r="C204" s="25">
        <f>IF(AND(A204=" "),"",IF(OR('Lämmer Herdbuch'!O44=1),"E",IF(OR('Lämmer Herdbuch'!O44=2),"Z",IF(OR('Lämmer Herdbuch'!O44=3),"D",IF(OR('Lämmer Herdbuch'!O44=4),"V","")))))</f>
      </c>
      <c r="D204" s="26">
        <f>IF(A204=" ","",'Lämmer Herdbuch'!N44)</f>
      </c>
      <c r="E204" s="17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ht="18" customHeight="1">
      <c r="A205" s="23" t="str">
        <f>IF(AND('Lämmer Herdbuch'!AB45="B",'Lämmer Herdbuch'!AD45="BZ"),'Lämmer Herdbuch'!AC45," ")</f>
        <v> </v>
      </c>
      <c r="B205" s="24">
        <f>IF(A205=" ","",'Lämmer Herdbuch'!A45)</f>
      </c>
      <c r="C205" s="25">
        <f>IF(AND(A205=" "),"",IF(OR('Lämmer Herdbuch'!O45=1),"E",IF(OR('Lämmer Herdbuch'!O45=2),"Z",IF(OR('Lämmer Herdbuch'!O45=3),"D",IF(OR('Lämmer Herdbuch'!O45=4),"V","")))))</f>
      </c>
      <c r="D205" s="26">
        <f>IF(A205=" ","",'Lämmer Herdbuch'!N45)</f>
      </c>
      <c r="E205" s="17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ht="18" customHeight="1">
      <c r="A206" s="23" t="str">
        <f>IF(AND('Lämmer Herdbuch'!AB46="B",'Lämmer Herdbuch'!AD46="BZ"),'Lämmer Herdbuch'!AC46," ")</f>
        <v> </v>
      </c>
      <c r="B206" s="24">
        <f>IF(A206=" ","",'Lämmer Herdbuch'!A46)</f>
      </c>
      <c r="C206" s="25">
        <f>IF(AND(A206=" "),"",IF(OR('Lämmer Herdbuch'!O46=1),"E",IF(OR('Lämmer Herdbuch'!O46=2),"Z",IF(OR('Lämmer Herdbuch'!O46=3),"D",IF(OR('Lämmer Herdbuch'!O46=4),"V","")))))</f>
      </c>
      <c r="D206" s="26">
        <f>IF(A206=" ","",'Lämmer Herdbuch'!N46)</f>
      </c>
      <c r="E206" s="17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18" customHeight="1">
      <c r="A207" s="23" t="str">
        <f>IF(AND('Lämmer Herdbuch'!AB47="B",'Lämmer Herdbuch'!AD47="BZ"),'Lämmer Herdbuch'!AC47," ")</f>
        <v> </v>
      </c>
      <c r="B207" s="24">
        <f>IF(A207=" ","",'Lämmer Herdbuch'!A47)</f>
      </c>
      <c r="C207" s="25">
        <f>IF(AND(A207=" "),"",IF(OR('Lämmer Herdbuch'!O47=1),"E",IF(OR('Lämmer Herdbuch'!O47=2),"Z",IF(OR('Lämmer Herdbuch'!O47=3),"D",IF(OR('Lämmer Herdbuch'!O47=4),"V","")))))</f>
      </c>
      <c r="D207" s="26">
        <f>IF(A207=" ","",'Lämmer Herdbuch'!N47)</f>
      </c>
      <c r="E207" s="17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18" customHeight="1">
      <c r="A208" s="23" t="str">
        <f>IF(AND('Lämmer Herdbuch'!AB48="B",'Lämmer Herdbuch'!AD48="BZ"),'Lämmer Herdbuch'!AC48," ")</f>
        <v> </v>
      </c>
      <c r="B208" s="24">
        <f>IF(A208=" ","",'Lämmer Herdbuch'!A48)</f>
      </c>
      <c r="C208" s="25">
        <f>IF(AND(A208=" "),"",IF(OR('Lämmer Herdbuch'!O48=1),"E",IF(OR('Lämmer Herdbuch'!O48=2),"Z",IF(OR('Lämmer Herdbuch'!O48=3),"D",IF(OR('Lämmer Herdbuch'!O48=4),"V","")))))</f>
      </c>
      <c r="D208" s="26">
        <f>IF(A208=" ","",'Lämmer Herdbuch'!N48)</f>
      </c>
      <c r="E208" s="17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ht="18" customHeight="1">
      <c r="A209" s="23" t="str">
        <f>IF(AND('Lämmer Herdbuch'!AB49="B",'Lämmer Herdbuch'!AD49="BZ"),'Lämmer Herdbuch'!AC49," ")</f>
        <v> </v>
      </c>
      <c r="B209" s="24">
        <f>IF(A209=" ","",'Lämmer Herdbuch'!A49)</f>
      </c>
      <c r="C209" s="25">
        <f>IF(AND(A209=" "),"",IF(OR('Lämmer Herdbuch'!O49=1),"E",IF(OR('Lämmer Herdbuch'!O49=2),"Z",IF(OR('Lämmer Herdbuch'!O49=3),"D",IF(OR('Lämmer Herdbuch'!O49=4),"V","")))))</f>
      </c>
      <c r="D209" s="26">
        <f>IF(A209=" ","",'Lämmer Herdbuch'!N49)</f>
      </c>
      <c r="E209" s="17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18" customHeight="1">
      <c r="A210" s="23" t="str">
        <f>IF(AND('Lämmer Herdbuch'!AB50="B",'Lämmer Herdbuch'!AD50="BZ"),'Lämmer Herdbuch'!AC50," ")</f>
        <v> </v>
      </c>
      <c r="B210" s="24">
        <f>IF(A210=" ","",'Lämmer Herdbuch'!A50)</f>
      </c>
      <c r="C210" s="25">
        <f>IF(AND(A210=" "),"",IF(OR('Lämmer Herdbuch'!O50=1),"E",IF(OR('Lämmer Herdbuch'!O50=2),"Z",IF(OR('Lämmer Herdbuch'!O50=3),"D",IF(OR('Lämmer Herdbuch'!O50=4),"V","")))))</f>
      </c>
      <c r="D210" s="26">
        <f>IF(A210=" ","",'Lämmer Herdbuch'!N50)</f>
      </c>
      <c r="E210" s="17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18" customHeight="1">
      <c r="A211" s="23" t="str">
        <f>IF(AND('Lämmer Herdbuch'!AB51="B",'Lämmer Herdbuch'!AD51="BZ"),'Lämmer Herdbuch'!AC51," ")</f>
        <v> </v>
      </c>
      <c r="B211" s="24">
        <f>IF(A211=" ","",'Lämmer Herdbuch'!A51)</f>
      </c>
      <c r="C211" s="25">
        <f>IF(AND(A211=" "),"",IF(OR('Lämmer Herdbuch'!O51=1),"E",IF(OR('Lämmer Herdbuch'!O51=2),"Z",IF(OR('Lämmer Herdbuch'!O51=3),"D",IF(OR('Lämmer Herdbuch'!O51=4),"V","")))))</f>
      </c>
      <c r="D211" s="26">
        <f>IF(A211=" ","",'Lämmer Herdbuch'!N51)</f>
      </c>
      <c r="E211" s="17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ht="18" customHeight="1">
      <c r="A212" s="23" t="str">
        <f>IF(AND('Lämmer Herdbuch'!AB52="B",'Lämmer Herdbuch'!AD52="BZ"),'Lämmer Herdbuch'!AC52," ")</f>
        <v> </v>
      </c>
      <c r="B212" s="24">
        <f>IF(A212=" ","",'Lämmer Herdbuch'!A52)</f>
      </c>
      <c r="C212" s="25">
        <f>IF(AND(A212=" "),"",IF(OR('Lämmer Herdbuch'!O52=1),"E",IF(OR('Lämmer Herdbuch'!O52=2),"Z",IF(OR('Lämmer Herdbuch'!O52=3),"D",IF(OR('Lämmer Herdbuch'!O52=4),"V","")))))</f>
      </c>
      <c r="D212" s="26">
        <f>IF(A212=" ","",'Lämmer Herdbuch'!N52)</f>
      </c>
      <c r="E212" s="17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18" customHeight="1">
      <c r="A213" s="23" t="str">
        <f>IF(AND('Lämmer Herdbuch'!AB53="B",'Lämmer Herdbuch'!AD53="BZ"),'Lämmer Herdbuch'!AC53," ")</f>
        <v> </v>
      </c>
      <c r="B213" s="24">
        <f>IF(A213=" ","",'Lämmer Herdbuch'!A53)</f>
      </c>
      <c r="C213" s="25">
        <f>IF(AND(A213=" "),"",IF(OR('Lämmer Herdbuch'!O53=1),"E",IF(OR('Lämmer Herdbuch'!O53=2),"Z",IF(OR('Lämmer Herdbuch'!O53=3),"D",IF(OR('Lämmer Herdbuch'!O53=4),"V","")))))</f>
      </c>
      <c r="D213" s="26">
        <f>IF(A213=" ","",'Lämmer Herdbuch'!N53)</f>
      </c>
      <c r="E213" s="17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18" customHeight="1">
      <c r="A214" s="23" t="str">
        <f>IF(AND('Lämmer Herdbuch'!AB54="B",'Lämmer Herdbuch'!AD54="BZ"),'Lämmer Herdbuch'!AC54," ")</f>
        <v> </v>
      </c>
      <c r="B214" s="24">
        <f>IF(A214=" ","",'Lämmer Herdbuch'!A54)</f>
      </c>
      <c r="C214" s="25">
        <f>IF(AND(A214=" "),"",IF(OR('Lämmer Herdbuch'!O54=1),"E",IF(OR('Lämmer Herdbuch'!O54=2),"Z",IF(OR('Lämmer Herdbuch'!O54=3),"D",IF(OR('Lämmer Herdbuch'!O54=4),"V","")))))</f>
      </c>
      <c r="D214" s="26">
        <f>IF(A214=" ","",'Lämmer Herdbuch'!N54)</f>
      </c>
      <c r="E214" s="17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8" customHeight="1">
      <c r="A215" s="23" t="str">
        <f>IF(AND('Lämmer Herdbuch'!AB55="B",'Lämmer Herdbuch'!AD55="BZ"),'Lämmer Herdbuch'!AC55," ")</f>
        <v> </v>
      </c>
      <c r="B215" s="24">
        <f>IF(A215=" ","",'Lämmer Herdbuch'!A55)</f>
      </c>
      <c r="C215" s="25">
        <f>IF(AND(A215=" "),"",IF(OR('Lämmer Herdbuch'!O55=1),"E",IF(OR('Lämmer Herdbuch'!O55=2),"Z",IF(OR('Lämmer Herdbuch'!O55=3),"D",IF(OR('Lämmer Herdbuch'!O55=4),"V","")))))</f>
      </c>
      <c r="D215" s="26">
        <f>IF(A215=" ","",'Lämmer Herdbuch'!N55)</f>
      </c>
      <c r="E215" s="17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18" customHeight="1">
      <c r="A216" s="23" t="str">
        <f>IF(AND('Lämmer Herdbuch'!AB56="B",'Lämmer Herdbuch'!AD56="BZ"),'Lämmer Herdbuch'!AC56," ")</f>
        <v> </v>
      </c>
      <c r="B216" s="24">
        <f>IF(A216=" ","",'Lämmer Herdbuch'!A56)</f>
      </c>
      <c r="C216" s="25">
        <f>IF(AND(A216=" "),"",IF(OR('Lämmer Herdbuch'!O56=1),"E",IF(OR('Lämmer Herdbuch'!O56=2),"Z",IF(OR('Lämmer Herdbuch'!O56=3),"D",IF(OR('Lämmer Herdbuch'!O56=4),"V","")))))</f>
      </c>
      <c r="D216" s="26">
        <f>IF(A216=" ","",'Lämmer Herdbuch'!N56)</f>
      </c>
      <c r="E216" s="17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8" customHeight="1">
      <c r="A217" s="23" t="str">
        <f>IF(AND('Lämmer Herdbuch'!AB57="B",'Lämmer Herdbuch'!AD57="BZ"),'Lämmer Herdbuch'!AC57," ")</f>
        <v> </v>
      </c>
      <c r="B217" s="24">
        <f>IF(A217=" ","",'Lämmer Herdbuch'!A57)</f>
      </c>
      <c r="C217" s="25">
        <f>IF(AND(A217=" "),"",IF(OR('Lämmer Herdbuch'!O57=1),"E",IF(OR('Lämmer Herdbuch'!O57=2),"Z",IF(OR('Lämmer Herdbuch'!O57=3),"D",IF(OR('Lämmer Herdbuch'!O57=4),"V","")))))</f>
      </c>
      <c r="D217" s="26">
        <f>IF(A217=" ","",'Lämmer Herdbuch'!N57)</f>
      </c>
      <c r="E217" s="17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8" customHeight="1">
      <c r="A218" s="23" t="str">
        <f>IF(AND('Lämmer Herdbuch'!AB58="B",'Lämmer Herdbuch'!AD58="BZ"),'Lämmer Herdbuch'!AC58," ")</f>
        <v> </v>
      </c>
      <c r="B218" s="24">
        <f>IF(A218=" ","",'Lämmer Herdbuch'!A58)</f>
      </c>
      <c r="C218" s="25">
        <f>IF(AND(A218=" "),"",IF(OR('Lämmer Herdbuch'!O58=1),"E",IF(OR('Lämmer Herdbuch'!O58=2),"Z",IF(OR('Lämmer Herdbuch'!O58=3),"D",IF(OR('Lämmer Herdbuch'!O58=4),"V","")))))</f>
      </c>
      <c r="D218" s="26">
        <f>IF(A218=" ","",'Lämmer Herdbuch'!N58)</f>
      </c>
      <c r="E218" s="17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8" customHeight="1">
      <c r="A219" s="23" t="str">
        <f>IF(AND('Lämmer Herdbuch'!AB59="B",'Lämmer Herdbuch'!AD59="BZ"),'Lämmer Herdbuch'!AC59," ")</f>
        <v> </v>
      </c>
      <c r="B219" s="24">
        <f>IF(A219=" ","",'Lämmer Herdbuch'!A59)</f>
      </c>
      <c r="C219" s="25">
        <f>IF(AND(A219=" "),"",IF(OR('Lämmer Herdbuch'!O59=1),"E",IF(OR('Lämmer Herdbuch'!O59=2),"Z",IF(OR('Lämmer Herdbuch'!O59=3),"D",IF(OR('Lämmer Herdbuch'!O59=4),"V","")))))</f>
      </c>
      <c r="D219" s="26">
        <f>IF(A219=" ","",'Lämmer Herdbuch'!N59)</f>
      </c>
      <c r="E219" s="17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8" customHeight="1">
      <c r="A220" s="23" t="str">
        <f>IF(AND('Lämmer Herdbuch'!AB60="B",'Lämmer Herdbuch'!AD60="BZ"),'Lämmer Herdbuch'!AC60," ")</f>
        <v> </v>
      </c>
      <c r="B220" s="24">
        <f>IF(A220=" ","",'Lämmer Herdbuch'!A60)</f>
      </c>
      <c r="C220" s="25">
        <f>IF(AND(A220=" "),"",IF(OR('Lämmer Herdbuch'!O60=1),"E",IF(OR('Lämmer Herdbuch'!O60=2),"Z",IF(OR('Lämmer Herdbuch'!O60=3),"D",IF(OR('Lämmer Herdbuch'!O60=4),"V","")))))</f>
      </c>
      <c r="D220" s="26">
        <f>IF(A220=" ","",'Lämmer Herdbuch'!N60)</f>
      </c>
      <c r="E220" s="17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8" customHeight="1">
      <c r="A221" s="23" t="str">
        <f>IF(AND('Lämmer Herdbuch'!AB61="B",'Lämmer Herdbuch'!AD61="BZ"),'Lämmer Herdbuch'!AC61," ")</f>
        <v> </v>
      </c>
      <c r="B221" s="24">
        <f>IF(A221=" ","",'Lämmer Herdbuch'!A61)</f>
      </c>
      <c r="C221" s="25">
        <f>IF(AND(A221=" "),"",IF(OR('Lämmer Herdbuch'!O61=1),"E",IF(OR('Lämmer Herdbuch'!O61=2),"Z",IF(OR('Lämmer Herdbuch'!O61=3),"D",IF(OR('Lämmer Herdbuch'!O61=4),"V","")))))</f>
      </c>
      <c r="D221" s="26">
        <f>IF(A221=" ","",'Lämmer Herdbuch'!N61)</f>
      </c>
      <c r="E221" s="17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8" customHeight="1">
      <c r="A222" s="23" t="str">
        <f>IF(AND('Lämmer Herdbuch'!AB62="B",'Lämmer Herdbuch'!AD62="BZ"),'Lämmer Herdbuch'!AC62," ")</f>
        <v> </v>
      </c>
      <c r="B222" s="24">
        <f>IF(A222=" ","",'Lämmer Herdbuch'!A62)</f>
      </c>
      <c r="C222" s="25">
        <f>IF(AND(A222=" "),"",IF(OR('Lämmer Herdbuch'!O62=1),"E",IF(OR('Lämmer Herdbuch'!O62=2),"Z",IF(OR('Lämmer Herdbuch'!O62=3),"D",IF(OR('Lämmer Herdbuch'!O62=4),"V","")))))</f>
      </c>
      <c r="D222" s="26">
        <f>IF(A222=" ","",'Lämmer Herdbuch'!N62)</f>
      </c>
      <c r="E222" s="17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8" customHeight="1">
      <c r="A223" s="23" t="str">
        <f>IF(AND('Lämmer Herdbuch'!AB63="B",'Lämmer Herdbuch'!AD63="BZ"),'Lämmer Herdbuch'!AC63," ")</f>
        <v> </v>
      </c>
      <c r="B223" s="24">
        <f>IF(A223=" ","",'Lämmer Herdbuch'!A63)</f>
      </c>
      <c r="C223" s="25">
        <f>IF(AND(A223=" "),"",IF(OR('Lämmer Herdbuch'!O63=1),"E",IF(OR('Lämmer Herdbuch'!O63=2),"Z",IF(OR('Lämmer Herdbuch'!O63=3),"D",IF(OR('Lämmer Herdbuch'!O63=4),"V","")))))</f>
      </c>
      <c r="D223" s="26">
        <f>IF(A223=" ","",'Lämmer Herdbuch'!N63)</f>
      </c>
      <c r="E223" s="17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8" customHeight="1">
      <c r="A224" s="23" t="str">
        <f>IF(AND('Lämmer Herdbuch'!AB64="B",'Lämmer Herdbuch'!AD64="BZ"),'Lämmer Herdbuch'!AC64," ")</f>
        <v> </v>
      </c>
      <c r="B224" s="24">
        <f>IF(A224=" ","",'Lämmer Herdbuch'!A64)</f>
      </c>
      <c r="C224" s="25">
        <f>IF(AND(A224=" "),"",IF(OR('Lämmer Herdbuch'!O64=1),"E",IF(OR('Lämmer Herdbuch'!O64=2),"Z",IF(OR('Lämmer Herdbuch'!O64=3),"D",IF(OR('Lämmer Herdbuch'!O64=4),"V","")))))</f>
      </c>
      <c r="D224" s="26">
        <f>IF(A224=" ","",'Lämmer Herdbuch'!N64)</f>
      </c>
      <c r="E224" s="17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8" customHeight="1">
      <c r="A225" s="23" t="str">
        <f>IF(AND('Lämmer Herdbuch'!AB65="B",'Lämmer Herdbuch'!AD65="BZ"),'Lämmer Herdbuch'!AC65," ")</f>
        <v> </v>
      </c>
      <c r="B225" s="24">
        <f>IF(A225=" ","",'Lämmer Herdbuch'!A65)</f>
      </c>
      <c r="C225" s="25">
        <f>IF(AND(A225=" "),"",IF(OR('Lämmer Herdbuch'!O65=1),"E",IF(OR('Lämmer Herdbuch'!O65=2),"Z",IF(OR('Lämmer Herdbuch'!O65=3),"D",IF(OR('Lämmer Herdbuch'!O65=4),"V","")))))</f>
      </c>
      <c r="D225" s="26">
        <f>IF(A225=" ","",'Lämmer Herdbuch'!N65)</f>
      </c>
      <c r="E225" s="17"/>
      <c r="F225" s="25"/>
      <c r="G225" s="25"/>
      <c r="H225" s="25"/>
      <c r="I225" s="25"/>
      <c r="J225" s="25"/>
      <c r="K225" s="25"/>
      <c r="L225" s="25"/>
      <c r="M225" s="25"/>
      <c r="N225" s="25"/>
    </row>
  </sheetData>
  <sheetProtection password="E128" sheet="1" objects="1" scenarios="1" selectLockedCells="1"/>
  <mergeCells count="3">
    <mergeCell ref="I1:J1"/>
    <mergeCell ref="M1:N1"/>
    <mergeCell ref="F2:H2"/>
  </mergeCells>
  <dataValidations count="1">
    <dataValidation type="list" allowBlank="1" showInputMessage="1" showErrorMessage="1" errorTitle="Beiite wählen Sie" sqref="N6:N225">
      <formula1>$P$6:$P$8</formula1>
    </dataValidation>
  </dataValidation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tabColor rgb="FF00B050"/>
  </sheetPr>
  <dimension ref="A1:P2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00390625" style="6" customWidth="1"/>
    <col min="2" max="2" width="11.7109375" style="6" customWidth="1"/>
    <col min="3" max="3" width="5.7109375" style="6" customWidth="1"/>
    <col min="4" max="4" width="10.8515625" style="6" customWidth="1"/>
    <col min="5" max="5" width="5.8515625" style="6" customWidth="1"/>
    <col min="6" max="7" width="5.421875" style="6" customWidth="1"/>
    <col min="8" max="8" width="8.140625" style="6" customWidth="1"/>
    <col min="9" max="12" width="3.7109375" style="6" customWidth="1"/>
    <col min="13" max="13" width="7.8515625" style="6" customWidth="1"/>
    <col min="14" max="15" width="11.421875" style="6" customWidth="1"/>
    <col min="16" max="16" width="11.421875" style="6" hidden="1" customWidth="1"/>
    <col min="17" max="16384" width="11.421875" style="6" customWidth="1"/>
  </cols>
  <sheetData>
    <row r="1" spans="1:14" ht="27.75" customHeight="1">
      <c r="A1" s="216" t="s">
        <v>67</v>
      </c>
      <c r="B1" s="217"/>
      <c r="C1" s="218"/>
      <c r="D1" s="216" t="str">
        <f>'Lämmer Herdbuch'!F1</f>
        <v>Mustermann</v>
      </c>
      <c r="E1" s="218"/>
      <c r="F1" s="219"/>
      <c r="G1" s="216"/>
      <c r="H1" s="216"/>
      <c r="I1" s="394">
        <f>'Lämmer Herdbuch'!T1</f>
        <v>2020</v>
      </c>
      <c r="J1" s="394"/>
      <c r="K1" s="220"/>
      <c r="L1" s="220"/>
      <c r="M1" s="395" t="str">
        <f>'Lämmer Herdbuch'!AA1</f>
        <v>© Hartmut Göttsche                02.2017     V. 1.3.6</v>
      </c>
      <c r="N1" s="395"/>
    </row>
    <row r="2" spans="1:14" ht="17.25" customHeight="1">
      <c r="A2" s="221" t="s">
        <v>22</v>
      </c>
      <c r="B2" s="19"/>
      <c r="C2" s="226"/>
      <c r="D2" s="227" t="str">
        <f>'Lämmer Herdbuch'!L2</f>
        <v>Betriebs-Nr.:</v>
      </c>
      <c r="E2" s="226"/>
      <c r="F2" s="396">
        <f>'Lämmer Herdbuch'!M2</f>
        <v>123456</v>
      </c>
      <c r="G2" s="396"/>
      <c r="H2" s="396"/>
      <c r="I2" s="226"/>
      <c r="J2" s="226"/>
      <c r="K2" s="226"/>
      <c r="L2" s="226"/>
      <c r="M2" s="226"/>
      <c r="N2" s="226"/>
    </row>
    <row r="3" spans="1:14" ht="17.25" customHeight="1">
      <c r="A3" s="222" t="s">
        <v>2</v>
      </c>
      <c r="B3" s="225"/>
      <c r="C3" s="226"/>
      <c r="D3" s="227"/>
      <c r="E3" s="226"/>
      <c r="F3" s="227"/>
      <c r="G3" s="228"/>
      <c r="H3" s="226"/>
      <c r="I3" s="226"/>
      <c r="J3" s="226"/>
      <c r="K3" s="226"/>
      <c r="L3" s="226"/>
      <c r="M3" s="226"/>
      <c r="N3" s="226"/>
    </row>
    <row r="4" spans="1:14" ht="19.5" customHeight="1" thickBot="1">
      <c r="A4" s="223">
        <f>COUNT(A6:A225)</f>
        <v>0</v>
      </c>
      <c r="B4" s="222" t="s">
        <v>21</v>
      </c>
      <c r="C4" s="223"/>
      <c r="D4" s="397" t="s">
        <v>86</v>
      </c>
      <c r="E4" s="397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27" customHeight="1">
      <c r="A5" s="224" t="s">
        <v>49</v>
      </c>
      <c r="B5" s="230" t="s">
        <v>14</v>
      </c>
      <c r="C5" s="231" t="s">
        <v>45</v>
      </c>
      <c r="D5" s="230" t="s">
        <v>0</v>
      </c>
      <c r="E5" s="231" t="s">
        <v>4</v>
      </c>
      <c r="F5" s="230" t="s">
        <v>15</v>
      </c>
      <c r="G5" s="231" t="s">
        <v>16</v>
      </c>
      <c r="H5" s="231" t="s">
        <v>17</v>
      </c>
      <c r="I5" s="224" t="s">
        <v>18</v>
      </c>
      <c r="J5" s="224" t="s">
        <v>8</v>
      </c>
      <c r="K5" s="232" t="s">
        <v>19</v>
      </c>
      <c r="L5" s="233" t="s">
        <v>93</v>
      </c>
      <c r="M5" s="232" t="s">
        <v>23</v>
      </c>
      <c r="N5" s="230" t="s">
        <v>5</v>
      </c>
    </row>
    <row r="6" spans="1:16" ht="18" customHeight="1">
      <c r="A6" s="31" t="s">
        <v>54</v>
      </c>
      <c r="B6" s="32" t="s">
        <v>53</v>
      </c>
      <c r="C6" s="33" t="s">
        <v>53</v>
      </c>
      <c r="D6" s="34" t="s">
        <v>53</v>
      </c>
      <c r="E6" s="17"/>
      <c r="F6" s="17"/>
      <c r="G6" s="17"/>
      <c r="H6" s="17"/>
      <c r="I6" s="17"/>
      <c r="J6" s="17"/>
      <c r="K6" s="17"/>
      <c r="L6" s="17"/>
      <c r="M6" s="17"/>
      <c r="N6" s="17"/>
      <c r="P6" s="22" t="s">
        <v>46</v>
      </c>
    </row>
    <row r="7" spans="1:16" ht="18" customHeight="1">
      <c r="A7" s="31" t="s">
        <v>54</v>
      </c>
      <c r="B7" s="32" t="s">
        <v>53</v>
      </c>
      <c r="C7" s="33" t="s">
        <v>53</v>
      </c>
      <c r="D7" s="34" t="s">
        <v>53</v>
      </c>
      <c r="E7" s="17"/>
      <c r="F7" s="17"/>
      <c r="G7" s="17"/>
      <c r="H7" s="17"/>
      <c r="I7" s="17"/>
      <c r="J7" s="17"/>
      <c r="K7" s="17"/>
      <c r="L7" s="17"/>
      <c r="M7" s="17"/>
      <c r="N7" s="17"/>
      <c r="P7" s="22" t="s">
        <v>47</v>
      </c>
    </row>
    <row r="8" spans="1:16" ht="18" customHeight="1">
      <c r="A8" s="31" t="s">
        <v>54</v>
      </c>
      <c r="B8" s="32" t="s">
        <v>53</v>
      </c>
      <c r="C8" s="33" t="s">
        <v>53</v>
      </c>
      <c r="D8" s="34" t="s">
        <v>53</v>
      </c>
      <c r="E8" s="17"/>
      <c r="F8" s="17"/>
      <c r="G8" s="17"/>
      <c r="H8" s="17"/>
      <c r="I8" s="17"/>
      <c r="J8" s="17"/>
      <c r="K8" s="17"/>
      <c r="L8" s="17"/>
      <c r="M8" s="17"/>
      <c r="N8" s="17"/>
      <c r="P8" s="22" t="s">
        <v>48</v>
      </c>
    </row>
    <row r="9" spans="1:16" ht="18" customHeight="1">
      <c r="A9" s="31" t="s">
        <v>54</v>
      </c>
      <c r="B9" s="32" t="s">
        <v>53</v>
      </c>
      <c r="C9" s="33" t="s">
        <v>53</v>
      </c>
      <c r="D9" s="34" t="s">
        <v>53</v>
      </c>
      <c r="E9" s="17"/>
      <c r="F9" s="17"/>
      <c r="G9" s="17"/>
      <c r="H9" s="17"/>
      <c r="I9" s="17"/>
      <c r="J9" s="17"/>
      <c r="K9" s="17"/>
      <c r="L9" s="17"/>
      <c r="M9" s="17"/>
      <c r="N9" s="17"/>
      <c r="P9" s="22" t="s">
        <v>69</v>
      </c>
    </row>
    <row r="10" spans="1:14" ht="18" customHeight="1">
      <c r="A10" s="31" t="s">
        <v>54</v>
      </c>
      <c r="B10" s="32" t="s">
        <v>53</v>
      </c>
      <c r="C10" s="33" t="s">
        <v>53</v>
      </c>
      <c r="D10" s="34" t="s">
        <v>53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8" customHeight="1">
      <c r="A11" s="31" t="s">
        <v>54</v>
      </c>
      <c r="B11" s="32" t="s">
        <v>53</v>
      </c>
      <c r="C11" s="33" t="s">
        <v>53</v>
      </c>
      <c r="D11" s="34" t="s">
        <v>53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8" customHeight="1">
      <c r="A12" s="31" t="s">
        <v>54</v>
      </c>
      <c r="B12" s="32" t="s">
        <v>53</v>
      </c>
      <c r="C12" s="33" t="s">
        <v>53</v>
      </c>
      <c r="D12" s="34" t="s">
        <v>53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8" customHeight="1">
      <c r="A13" s="31" t="s">
        <v>54</v>
      </c>
      <c r="B13" s="32" t="s">
        <v>53</v>
      </c>
      <c r="C13" s="33" t="s">
        <v>53</v>
      </c>
      <c r="D13" s="34" t="s">
        <v>53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8" customHeight="1">
      <c r="A14" s="31" t="s">
        <v>54</v>
      </c>
      <c r="B14" s="32" t="s">
        <v>53</v>
      </c>
      <c r="C14" s="33" t="s">
        <v>53</v>
      </c>
      <c r="D14" s="34" t="s">
        <v>53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8" customHeight="1">
      <c r="A15" s="31" t="s">
        <v>54</v>
      </c>
      <c r="B15" s="32" t="s">
        <v>53</v>
      </c>
      <c r="C15" s="33" t="s">
        <v>53</v>
      </c>
      <c r="D15" s="34" t="s">
        <v>53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8" customHeight="1">
      <c r="A16" s="31" t="s">
        <v>54</v>
      </c>
      <c r="B16" s="32" t="s">
        <v>53</v>
      </c>
      <c r="C16" s="33" t="s">
        <v>53</v>
      </c>
      <c r="D16" s="34" t="s">
        <v>53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 customHeight="1">
      <c r="A17" s="31" t="s">
        <v>54</v>
      </c>
      <c r="B17" s="32" t="s">
        <v>53</v>
      </c>
      <c r="C17" s="33" t="s">
        <v>53</v>
      </c>
      <c r="D17" s="34" t="s">
        <v>53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8" customHeight="1">
      <c r="A18" s="31" t="s">
        <v>54</v>
      </c>
      <c r="B18" s="32" t="s">
        <v>53</v>
      </c>
      <c r="C18" s="33" t="s">
        <v>53</v>
      </c>
      <c r="D18" s="34" t="s">
        <v>53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8" customHeight="1">
      <c r="A19" s="31" t="s">
        <v>54</v>
      </c>
      <c r="B19" s="32" t="s">
        <v>53</v>
      </c>
      <c r="C19" s="33" t="s">
        <v>53</v>
      </c>
      <c r="D19" s="34" t="s">
        <v>53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" customHeight="1">
      <c r="A20" s="31" t="s">
        <v>54</v>
      </c>
      <c r="B20" s="32" t="s">
        <v>53</v>
      </c>
      <c r="C20" s="33" t="s">
        <v>53</v>
      </c>
      <c r="D20" s="34" t="s">
        <v>53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8" customHeight="1">
      <c r="A21" s="31" t="s">
        <v>54</v>
      </c>
      <c r="B21" s="32" t="s">
        <v>53</v>
      </c>
      <c r="C21" s="33" t="s">
        <v>53</v>
      </c>
      <c r="D21" s="34" t="s">
        <v>53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8" customHeight="1">
      <c r="A22" s="31" t="s">
        <v>54</v>
      </c>
      <c r="B22" s="32" t="s">
        <v>53</v>
      </c>
      <c r="C22" s="33" t="s">
        <v>53</v>
      </c>
      <c r="D22" s="34" t="s">
        <v>53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8" customHeight="1">
      <c r="A23" s="31" t="s">
        <v>54</v>
      </c>
      <c r="B23" s="32" t="s">
        <v>53</v>
      </c>
      <c r="C23" s="33" t="s">
        <v>53</v>
      </c>
      <c r="D23" s="34" t="s">
        <v>53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8" customHeight="1">
      <c r="A24" s="31" t="s">
        <v>54</v>
      </c>
      <c r="B24" s="32" t="s">
        <v>53</v>
      </c>
      <c r="C24" s="33" t="s">
        <v>53</v>
      </c>
      <c r="D24" s="34" t="s">
        <v>53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31" t="s">
        <v>54</v>
      </c>
      <c r="B25" s="32" t="s">
        <v>53</v>
      </c>
      <c r="C25" s="33" t="s">
        <v>53</v>
      </c>
      <c r="D25" s="34" t="s">
        <v>53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8" customHeight="1">
      <c r="A26" s="31" t="s">
        <v>54</v>
      </c>
      <c r="B26" s="32" t="s">
        <v>53</v>
      </c>
      <c r="C26" s="33" t="s">
        <v>53</v>
      </c>
      <c r="D26" s="34" t="s">
        <v>53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8" customHeight="1">
      <c r="A27" s="31" t="s">
        <v>54</v>
      </c>
      <c r="B27" s="32" t="s">
        <v>53</v>
      </c>
      <c r="C27" s="33" t="s">
        <v>53</v>
      </c>
      <c r="D27" s="34" t="s">
        <v>53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8" customHeight="1">
      <c r="A28" s="31" t="s">
        <v>54</v>
      </c>
      <c r="B28" s="32" t="s">
        <v>53</v>
      </c>
      <c r="C28" s="33" t="s">
        <v>53</v>
      </c>
      <c r="D28" s="34" t="s">
        <v>53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8" customHeight="1">
      <c r="A29" s="31" t="s">
        <v>54</v>
      </c>
      <c r="B29" s="32" t="s">
        <v>53</v>
      </c>
      <c r="C29" s="33" t="s">
        <v>53</v>
      </c>
      <c r="D29" s="34" t="s">
        <v>53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8" customHeight="1">
      <c r="A30" s="31" t="s">
        <v>54</v>
      </c>
      <c r="B30" s="32" t="s">
        <v>53</v>
      </c>
      <c r="C30" s="33" t="s">
        <v>53</v>
      </c>
      <c r="D30" s="34" t="s">
        <v>53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8" customHeight="1">
      <c r="A31" s="31" t="s">
        <v>54</v>
      </c>
      <c r="B31" s="32" t="s">
        <v>53</v>
      </c>
      <c r="C31" s="33" t="s">
        <v>53</v>
      </c>
      <c r="D31" s="34" t="s">
        <v>53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8" customHeight="1">
      <c r="A32" s="31" t="s">
        <v>54</v>
      </c>
      <c r="B32" s="32" t="s">
        <v>53</v>
      </c>
      <c r="C32" s="33" t="s">
        <v>53</v>
      </c>
      <c r="D32" s="34" t="s">
        <v>53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8" customHeight="1">
      <c r="A33" s="31" t="s">
        <v>54</v>
      </c>
      <c r="B33" s="32" t="s">
        <v>53</v>
      </c>
      <c r="C33" s="33" t="s">
        <v>53</v>
      </c>
      <c r="D33" s="34" t="s">
        <v>53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8" customHeight="1">
      <c r="A34" s="31" t="s">
        <v>54</v>
      </c>
      <c r="B34" s="32" t="s">
        <v>53</v>
      </c>
      <c r="C34" s="33" t="s">
        <v>53</v>
      </c>
      <c r="D34" s="34" t="s">
        <v>53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8" customHeight="1">
      <c r="A35" s="31" t="s">
        <v>54</v>
      </c>
      <c r="B35" s="32" t="s">
        <v>53</v>
      </c>
      <c r="C35" s="33" t="s">
        <v>53</v>
      </c>
      <c r="D35" s="34" t="s">
        <v>53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8" customHeight="1">
      <c r="A36" s="31" t="s">
        <v>54</v>
      </c>
      <c r="B36" s="32" t="s">
        <v>53</v>
      </c>
      <c r="C36" s="33" t="s">
        <v>53</v>
      </c>
      <c r="D36" s="34" t="s">
        <v>53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8" customHeight="1">
      <c r="A37" s="31" t="s">
        <v>54</v>
      </c>
      <c r="B37" s="32" t="s">
        <v>53</v>
      </c>
      <c r="C37" s="33" t="s">
        <v>53</v>
      </c>
      <c r="D37" s="34" t="s">
        <v>53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8" customHeight="1">
      <c r="A38" s="31" t="s">
        <v>54</v>
      </c>
      <c r="B38" s="32" t="s">
        <v>53</v>
      </c>
      <c r="C38" s="33" t="s">
        <v>53</v>
      </c>
      <c r="D38" s="34" t="s">
        <v>53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8" customHeight="1">
      <c r="A39" s="31" t="s">
        <v>54</v>
      </c>
      <c r="B39" s="32" t="s">
        <v>53</v>
      </c>
      <c r="C39" s="33" t="s">
        <v>53</v>
      </c>
      <c r="D39" s="34" t="s">
        <v>53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8" customHeight="1">
      <c r="A40" s="31" t="s">
        <v>54</v>
      </c>
      <c r="B40" s="32" t="s">
        <v>53</v>
      </c>
      <c r="C40" s="33" t="s">
        <v>53</v>
      </c>
      <c r="D40" s="34" t="s">
        <v>53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8" customHeight="1">
      <c r="A41" s="31" t="s">
        <v>54</v>
      </c>
      <c r="B41" s="32" t="s">
        <v>53</v>
      </c>
      <c r="C41" s="33" t="s">
        <v>53</v>
      </c>
      <c r="D41" s="34" t="s">
        <v>53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8" customHeight="1">
      <c r="A42" s="31" t="s">
        <v>54</v>
      </c>
      <c r="B42" s="32" t="s">
        <v>53</v>
      </c>
      <c r="C42" s="33" t="s">
        <v>53</v>
      </c>
      <c r="D42" s="34" t="s">
        <v>53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8" customHeight="1">
      <c r="A43" s="31" t="s">
        <v>54</v>
      </c>
      <c r="B43" s="32" t="s">
        <v>53</v>
      </c>
      <c r="C43" s="33" t="s">
        <v>53</v>
      </c>
      <c r="D43" s="34" t="s">
        <v>53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8" customHeight="1">
      <c r="A44" s="31" t="s">
        <v>54</v>
      </c>
      <c r="B44" s="32" t="s">
        <v>53</v>
      </c>
      <c r="C44" s="33" t="s">
        <v>53</v>
      </c>
      <c r="D44" s="34" t="s">
        <v>53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8" customHeight="1">
      <c r="A45" s="31" t="s">
        <v>54</v>
      </c>
      <c r="B45" s="32" t="s">
        <v>53</v>
      </c>
      <c r="C45" s="33" t="s">
        <v>53</v>
      </c>
      <c r="D45" s="34" t="s">
        <v>53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8" customHeight="1">
      <c r="A46" s="31" t="s">
        <v>54</v>
      </c>
      <c r="B46" s="32" t="s">
        <v>53</v>
      </c>
      <c r="C46" s="33" t="s">
        <v>53</v>
      </c>
      <c r="D46" s="34" t="s">
        <v>53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8" customHeight="1">
      <c r="A47" s="31" t="s">
        <v>54</v>
      </c>
      <c r="B47" s="32" t="s">
        <v>53</v>
      </c>
      <c r="C47" s="33" t="s">
        <v>53</v>
      </c>
      <c r="D47" s="34" t="s">
        <v>53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8" customHeight="1">
      <c r="A48" s="31" t="s">
        <v>54</v>
      </c>
      <c r="B48" s="32" t="s">
        <v>53</v>
      </c>
      <c r="C48" s="33" t="s">
        <v>53</v>
      </c>
      <c r="D48" s="34" t="s">
        <v>53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8" customHeight="1">
      <c r="A49" s="31" t="s">
        <v>54</v>
      </c>
      <c r="B49" s="32" t="s">
        <v>53</v>
      </c>
      <c r="C49" s="33" t="s">
        <v>53</v>
      </c>
      <c r="D49" s="34" t="s">
        <v>53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8" customHeight="1">
      <c r="A50" s="31" t="s">
        <v>54</v>
      </c>
      <c r="B50" s="32" t="s">
        <v>53</v>
      </c>
      <c r="C50" s="33" t="s">
        <v>53</v>
      </c>
      <c r="D50" s="34" t="s">
        <v>53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8" customHeight="1">
      <c r="A51" s="31" t="s">
        <v>54</v>
      </c>
      <c r="B51" s="32" t="s">
        <v>53</v>
      </c>
      <c r="C51" s="33" t="s">
        <v>53</v>
      </c>
      <c r="D51" s="34" t="s">
        <v>53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8" customHeight="1">
      <c r="A52" s="31" t="s">
        <v>54</v>
      </c>
      <c r="B52" s="32" t="s">
        <v>53</v>
      </c>
      <c r="C52" s="33" t="s">
        <v>53</v>
      </c>
      <c r="D52" s="34" t="s">
        <v>53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8" customHeight="1">
      <c r="A53" s="31" t="s">
        <v>54</v>
      </c>
      <c r="B53" s="32" t="s">
        <v>53</v>
      </c>
      <c r="C53" s="33" t="s">
        <v>53</v>
      </c>
      <c r="D53" s="34" t="s">
        <v>53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8" customHeight="1">
      <c r="A54" s="31" t="s">
        <v>54</v>
      </c>
      <c r="B54" s="32" t="s">
        <v>53</v>
      </c>
      <c r="C54" s="33" t="s">
        <v>53</v>
      </c>
      <c r="D54" s="34" t="s">
        <v>53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8" customHeight="1">
      <c r="A55" s="31" t="s">
        <v>54</v>
      </c>
      <c r="B55" s="32" t="s">
        <v>53</v>
      </c>
      <c r="C55" s="33" t="s">
        <v>53</v>
      </c>
      <c r="D55" s="34" t="s">
        <v>53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8" customHeight="1">
      <c r="A56" s="31" t="s">
        <v>54</v>
      </c>
      <c r="B56" s="32" t="s">
        <v>53</v>
      </c>
      <c r="C56" s="33" t="s">
        <v>53</v>
      </c>
      <c r="D56" s="34" t="s">
        <v>53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8" customHeight="1">
      <c r="A57" s="31" t="s">
        <v>54</v>
      </c>
      <c r="B57" s="32" t="s">
        <v>53</v>
      </c>
      <c r="C57" s="33" t="s">
        <v>53</v>
      </c>
      <c r="D57" s="34" t="s">
        <v>53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8" customHeight="1">
      <c r="A58" s="31" t="s">
        <v>54</v>
      </c>
      <c r="B58" s="32" t="s">
        <v>53</v>
      </c>
      <c r="C58" s="33" t="s">
        <v>53</v>
      </c>
      <c r="D58" s="34" t="s">
        <v>53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8" customHeight="1">
      <c r="A59" s="31" t="s">
        <v>54</v>
      </c>
      <c r="B59" s="32" t="s">
        <v>53</v>
      </c>
      <c r="C59" s="33" t="s">
        <v>53</v>
      </c>
      <c r="D59" s="34" t="s">
        <v>53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8" customHeight="1">
      <c r="A60" s="31" t="s">
        <v>54</v>
      </c>
      <c r="B60" s="32" t="s">
        <v>53</v>
      </c>
      <c r="C60" s="33" t="s">
        <v>53</v>
      </c>
      <c r="D60" s="34" t="s">
        <v>53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8" customHeight="1">
      <c r="A61" s="31" t="s">
        <v>54</v>
      </c>
      <c r="B61" s="32" t="s">
        <v>53</v>
      </c>
      <c r="C61" s="33" t="s">
        <v>53</v>
      </c>
      <c r="D61" s="34" t="s">
        <v>53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8" customHeight="1">
      <c r="A62" s="31" t="s">
        <v>54</v>
      </c>
      <c r="B62" s="32" t="s">
        <v>53</v>
      </c>
      <c r="C62" s="33" t="s">
        <v>53</v>
      </c>
      <c r="D62" s="34" t="s">
        <v>53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8" customHeight="1">
      <c r="A63" s="31" t="s">
        <v>54</v>
      </c>
      <c r="B63" s="32" t="s">
        <v>53</v>
      </c>
      <c r="C63" s="33" t="s">
        <v>53</v>
      </c>
      <c r="D63" s="34" t="s">
        <v>53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8" customHeight="1">
      <c r="A64" s="31" t="s">
        <v>54</v>
      </c>
      <c r="B64" s="32" t="s">
        <v>53</v>
      </c>
      <c r="C64" s="33" t="s">
        <v>53</v>
      </c>
      <c r="D64" s="34" t="s">
        <v>53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8" customHeight="1">
      <c r="A65" s="31" t="s">
        <v>54</v>
      </c>
      <c r="B65" s="32" t="s">
        <v>53</v>
      </c>
      <c r="C65" s="33" t="s">
        <v>53</v>
      </c>
      <c r="D65" s="34" t="s">
        <v>53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8" customHeight="1">
      <c r="A66" s="31" t="s">
        <v>54</v>
      </c>
      <c r="B66" s="32" t="s">
        <v>53</v>
      </c>
      <c r="C66" s="33" t="s">
        <v>53</v>
      </c>
      <c r="D66" s="34" t="s">
        <v>53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8" customHeight="1">
      <c r="A67" s="31" t="s">
        <v>54</v>
      </c>
      <c r="B67" s="32" t="s">
        <v>53</v>
      </c>
      <c r="C67" s="33" t="s">
        <v>53</v>
      </c>
      <c r="D67" s="34" t="s">
        <v>53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8" customHeight="1">
      <c r="A68" s="31" t="s">
        <v>54</v>
      </c>
      <c r="B68" s="32" t="s">
        <v>53</v>
      </c>
      <c r="C68" s="33" t="s">
        <v>53</v>
      </c>
      <c r="D68" s="34" t="s">
        <v>53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8" customHeight="1">
      <c r="A69" s="31" t="s">
        <v>54</v>
      </c>
      <c r="B69" s="32" t="s">
        <v>53</v>
      </c>
      <c r="C69" s="33" t="s">
        <v>53</v>
      </c>
      <c r="D69" s="34" t="s">
        <v>53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8" customHeight="1">
      <c r="A70" s="31" t="s">
        <v>54</v>
      </c>
      <c r="B70" s="32" t="s">
        <v>53</v>
      </c>
      <c r="C70" s="33" t="s">
        <v>53</v>
      </c>
      <c r="D70" s="34" t="s">
        <v>53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8" customHeight="1">
      <c r="A71" s="31" t="s">
        <v>54</v>
      </c>
      <c r="B71" s="32" t="s">
        <v>53</v>
      </c>
      <c r="C71" s="33" t="s">
        <v>53</v>
      </c>
      <c r="D71" s="34" t="s">
        <v>53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8" customHeight="1">
      <c r="A72" s="31" t="s">
        <v>54</v>
      </c>
      <c r="B72" s="32" t="s">
        <v>53</v>
      </c>
      <c r="C72" s="33" t="s">
        <v>53</v>
      </c>
      <c r="D72" s="34" t="s">
        <v>53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8" customHeight="1">
      <c r="A73" s="31" t="s">
        <v>54</v>
      </c>
      <c r="B73" s="32" t="s">
        <v>53</v>
      </c>
      <c r="C73" s="33" t="s">
        <v>53</v>
      </c>
      <c r="D73" s="34" t="s">
        <v>53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8" customHeight="1">
      <c r="A74" s="31" t="s">
        <v>54</v>
      </c>
      <c r="B74" s="32" t="s">
        <v>53</v>
      </c>
      <c r="C74" s="33" t="s">
        <v>53</v>
      </c>
      <c r="D74" s="34" t="s">
        <v>53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8" customHeight="1">
      <c r="A75" s="31" t="s">
        <v>54</v>
      </c>
      <c r="B75" s="32" t="s">
        <v>53</v>
      </c>
      <c r="C75" s="33" t="s">
        <v>53</v>
      </c>
      <c r="D75" s="34" t="s">
        <v>53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8" customHeight="1">
      <c r="A76" s="31" t="s">
        <v>54</v>
      </c>
      <c r="B76" s="32" t="s">
        <v>53</v>
      </c>
      <c r="C76" s="33" t="s">
        <v>53</v>
      </c>
      <c r="D76" s="34" t="s">
        <v>53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8" customHeight="1">
      <c r="A77" s="31" t="s">
        <v>54</v>
      </c>
      <c r="B77" s="32" t="s">
        <v>53</v>
      </c>
      <c r="C77" s="33" t="s">
        <v>53</v>
      </c>
      <c r="D77" s="34" t="s">
        <v>53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8" customHeight="1">
      <c r="A78" s="31" t="s">
        <v>54</v>
      </c>
      <c r="B78" s="32" t="s">
        <v>53</v>
      </c>
      <c r="C78" s="33" t="s">
        <v>53</v>
      </c>
      <c r="D78" s="34" t="s">
        <v>53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8" customHeight="1">
      <c r="A79" s="31" t="s">
        <v>54</v>
      </c>
      <c r="B79" s="32" t="s">
        <v>53</v>
      </c>
      <c r="C79" s="33" t="s">
        <v>53</v>
      </c>
      <c r="D79" s="34" t="s">
        <v>53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8" customHeight="1">
      <c r="A80" s="31" t="s">
        <v>54</v>
      </c>
      <c r="B80" s="32" t="s">
        <v>53</v>
      </c>
      <c r="C80" s="33" t="s">
        <v>53</v>
      </c>
      <c r="D80" s="34" t="s">
        <v>53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8" customHeight="1">
      <c r="A81" s="31" t="s">
        <v>54</v>
      </c>
      <c r="B81" s="32" t="s">
        <v>53</v>
      </c>
      <c r="C81" s="33" t="s">
        <v>53</v>
      </c>
      <c r="D81" s="34" t="s">
        <v>53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8" customHeight="1">
      <c r="A82" s="31" t="s">
        <v>54</v>
      </c>
      <c r="B82" s="32" t="s">
        <v>53</v>
      </c>
      <c r="C82" s="33" t="s">
        <v>53</v>
      </c>
      <c r="D82" s="34" t="s">
        <v>53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8" customHeight="1">
      <c r="A83" s="31" t="s">
        <v>54</v>
      </c>
      <c r="B83" s="32" t="s">
        <v>53</v>
      </c>
      <c r="C83" s="33" t="s">
        <v>53</v>
      </c>
      <c r="D83" s="34" t="s">
        <v>53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8" customHeight="1">
      <c r="A84" s="31" t="s">
        <v>54</v>
      </c>
      <c r="B84" s="32" t="s">
        <v>53</v>
      </c>
      <c r="C84" s="33" t="s">
        <v>53</v>
      </c>
      <c r="D84" s="34" t="s">
        <v>53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8" customHeight="1">
      <c r="A85" s="31" t="s">
        <v>54</v>
      </c>
      <c r="B85" s="32" t="s">
        <v>53</v>
      </c>
      <c r="C85" s="33" t="s">
        <v>53</v>
      </c>
      <c r="D85" s="34" t="s">
        <v>53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8" customHeight="1">
      <c r="A86" s="31" t="s">
        <v>54</v>
      </c>
      <c r="B86" s="32" t="s">
        <v>53</v>
      </c>
      <c r="C86" s="33" t="s">
        <v>53</v>
      </c>
      <c r="D86" s="34" t="s">
        <v>53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8" customHeight="1">
      <c r="A87" s="31" t="s">
        <v>54</v>
      </c>
      <c r="B87" s="32" t="s">
        <v>53</v>
      </c>
      <c r="C87" s="33" t="s">
        <v>53</v>
      </c>
      <c r="D87" s="34" t="s">
        <v>53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8" customHeight="1">
      <c r="A88" s="31" t="s">
        <v>54</v>
      </c>
      <c r="B88" s="32" t="s">
        <v>53</v>
      </c>
      <c r="C88" s="33" t="s">
        <v>53</v>
      </c>
      <c r="D88" s="34" t="s">
        <v>53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8" customHeight="1">
      <c r="A89" s="31" t="s">
        <v>54</v>
      </c>
      <c r="B89" s="32" t="s">
        <v>53</v>
      </c>
      <c r="C89" s="33" t="s">
        <v>53</v>
      </c>
      <c r="D89" s="34" t="s">
        <v>53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8" customHeight="1">
      <c r="A90" s="31" t="s">
        <v>54</v>
      </c>
      <c r="B90" s="32" t="s">
        <v>53</v>
      </c>
      <c r="C90" s="33" t="s">
        <v>53</v>
      </c>
      <c r="D90" s="34" t="s">
        <v>53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8" customHeight="1">
      <c r="A91" s="31" t="s">
        <v>54</v>
      </c>
      <c r="B91" s="32" t="s">
        <v>53</v>
      </c>
      <c r="C91" s="33" t="s">
        <v>53</v>
      </c>
      <c r="D91" s="34" t="s">
        <v>53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8" customHeight="1">
      <c r="A92" s="31" t="s">
        <v>54</v>
      </c>
      <c r="B92" s="32" t="s">
        <v>53</v>
      </c>
      <c r="C92" s="33" t="s">
        <v>53</v>
      </c>
      <c r="D92" s="34" t="s">
        <v>53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8" customHeight="1">
      <c r="A93" s="31" t="s">
        <v>54</v>
      </c>
      <c r="B93" s="32" t="s">
        <v>53</v>
      </c>
      <c r="C93" s="33" t="s">
        <v>53</v>
      </c>
      <c r="D93" s="34" t="s">
        <v>53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8" customHeight="1">
      <c r="A94" s="31" t="s">
        <v>54</v>
      </c>
      <c r="B94" s="32" t="s">
        <v>53</v>
      </c>
      <c r="C94" s="33" t="s">
        <v>53</v>
      </c>
      <c r="D94" s="34" t="s">
        <v>53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8" customHeight="1">
      <c r="A95" s="31" t="s">
        <v>54</v>
      </c>
      <c r="B95" s="32" t="s">
        <v>53</v>
      </c>
      <c r="C95" s="33" t="s">
        <v>53</v>
      </c>
      <c r="D95" s="34" t="s">
        <v>53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8" customHeight="1">
      <c r="A96" s="31" t="s">
        <v>54</v>
      </c>
      <c r="B96" s="32" t="s">
        <v>53</v>
      </c>
      <c r="C96" s="33" t="s">
        <v>53</v>
      </c>
      <c r="D96" s="34" t="s">
        <v>53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8" customHeight="1">
      <c r="A97" s="31" t="s">
        <v>54</v>
      </c>
      <c r="B97" s="32" t="s">
        <v>53</v>
      </c>
      <c r="C97" s="33" t="s">
        <v>53</v>
      </c>
      <c r="D97" s="34" t="s">
        <v>53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8" customHeight="1">
      <c r="A98" s="31" t="s">
        <v>54</v>
      </c>
      <c r="B98" s="32" t="s">
        <v>53</v>
      </c>
      <c r="C98" s="33" t="s">
        <v>53</v>
      </c>
      <c r="D98" s="34" t="s">
        <v>53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8" customHeight="1">
      <c r="A99" s="31" t="s">
        <v>54</v>
      </c>
      <c r="B99" s="32" t="s">
        <v>53</v>
      </c>
      <c r="C99" s="33" t="s">
        <v>53</v>
      </c>
      <c r="D99" s="34" t="s">
        <v>53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8" customHeight="1">
      <c r="A100" s="31" t="s">
        <v>54</v>
      </c>
      <c r="B100" s="32" t="s">
        <v>53</v>
      </c>
      <c r="C100" s="33" t="s">
        <v>53</v>
      </c>
      <c r="D100" s="34" t="s">
        <v>53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8" customHeight="1">
      <c r="A101" s="31" t="s">
        <v>54</v>
      </c>
      <c r="B101" s="32" t="s">
        <v>53</v>
      </c>
      <c r="C101" s="33" t="s">
        <v>53</v>
      </c>
      <c r="D101" s="34" t="s">
        <v>53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8" customHeight="1">
      <c r="A102" s="31" t="s">
        <v>54</v>
      </c>
      <c r="B102" s="32" t="s">
        <v>53</v>
      </c>
      <c r="C102" s="33" t="s">
        <v>53</v>
      </c>
      <c r="D102" s="34" t="s">
        <v>53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8" customHeight="1">
      <c r="A103" s="31" t="s">
        <v>54</v>
      </c>
      <c r="B103" s="32" t="s">
        <v>53</v>
      </c>
      <c r="C103" s="33" t="s">
        <v>53</v>
      </c>
      <c r="D103" s="34" t="s">
        <v>53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8" customHeight="1">
      <c r="A104" s="31" t="s">
        <v>54</v>
      </c>
      <c r="B104" s="32" t="s">
        <v>53</v>
      </c>
      <c r="C104" s="33" t="s">
        <v>53</v>
      </c>
      <c r="D104" s="34" t="s">
        <v>53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8" customHeight="1">
      <c r="A105" s="31" t="s">
        <v>54</v>
      </c>
      <c r="B105" s="32" t="s">
        <v>53</v>
      </c>
      <c r="C105" s="33" t="s">
        <v>53</v>
      </c>
      <c r="D105" s="34" t="s">
        <v>53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8" customHeight="1">
      <c r="A106" s="31" t="s">
        <v>54</v>
      </c>
      <c r="B106" s="32" t="s">
        <v>53</v>
      </c>
      <c r="C106" s="33" t="s">
        <v>53</v>
      </c>
      <c r="D106" s="34" t="s">
        <v>53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8" customHeight="1">
      <c r="A107" s="31" t="s">
        <v>54</v>
      </c>
      <c r="B107" s="32" t="s">
        <v>53</v>
      </c>
      <c r="C107" s="33" t="s">
        <v>53</v>
      </c>
      <c r="D107" s="34" t="s">
        <v>53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8" customHeight="1">
      <c r="A108" s="31" t="s">
        <v>54</v>
      </c>
      <c r="B108" s="32" t="s">
        <v>53</v>
      </c>
      <c r="C108" s="33" t="s">
        <v>53</v>
      </c>
      <c r="D108" s="34" t="s">
        <v>53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8" customHeight="1">
      <c r="A109" s="31" t="s">
        <v>54</v>
      </c>
      <c r="B109" s="32" t="s">
        <v>53</v>
      </c>
      <c r="C109" s="33" t="s">
        <v>53</v>
      </c>
      <c r="D109" s="34" t="s">
        <v>53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8" customHeight="1">
      <c r="A110" s="31" t="s">
        <v>54</v>
      </c>
      <c r="B110" s="32" t="s">
        <v>53</v>
      </c>
      <c r="C110" s="33" t="s">
        <v>53</v>
      </c>
      <c r="D110" s="34" t="s">
        <v>53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8" customHeight="1">
      <c r="A111" s="31" t="s">
        <v>54</v>
      </c>
      <c r="B111" s="32" t="s">
        <v>53</v>
      </c>
      <c r="C111" s="33" t="s">
        <v>53</v>
      </c>
      <c r="D111" s="34" t="s">
        <v>53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8" customHeight="1">
      <c r="A112" s="31" t="s">
        <v>54</v>
      </c>
      <c r="B112" s="32" t="s">
        <v>53</v>
      </c>
      <c r="C112" s="33" t="s">
        <v>53</v>
      </c>
      <c r="D112" s="34" t="s">
        <v>53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8" customHeight="1">
      <c r="A113" s="31" t="s">
        <v>54</v>
      </c>
      <c r="B113" s="32" t="s">
        <v>53</v>
      </c>
      <c r="C113" s="33" t="s">
        <v>53</v>
      </c>
      <c r="D113" s="34" t="s">
        <v>53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8" customHeight="1">
      <c r="A114" s="31" t="s">
        <v>54</v>
      </c>
      <c r="B114" s="32" t="s">
        <v>53</v>
      </c>
      <c r="C114" s="33" t="s">
        <v>53</v>
      </c>
      <c r="D114" s="34" t="s">
        <v>53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8" customHeight="1">
      <c r="A115" s="31" t="s">
        <v>54</v>
      </c>
      <c r="B115" s="32" t="s">
        <v>53</v>
      </c>
      <c r="C115" s="33" t="s">
        <v>53</v>
      </c>
      <c r="D115" s="34" t="s">
        <v>53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8" customHeight="1">
      <c r="A116" s="31" t="s">
        <v>54</v>
      </c>
      <c r="B116" s="32" t="s">
        <v>53</v>
      </c>
      <c r="C116" s="33" t="s">
        <v>53</v>
      </c>
      <c r="D116" s="34" t="s">
        <v>53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8" customHeight="1">
      <c r="A117" s="31" t="s">
        <v>54</v>
      </c>
      <c r="B117" s="32" t="s">
        <v>53</v>
      </c>
      <c r="C117" s="33" t="s">
        <v>53</v>
      </c>
      <c r="D117" s="34" t="s">
        <v>53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8" customHeight="1">
      <c r="A118" s="31" t="s">
        <v>54</v>
      </c>
      <c r="B118" s="32" t="s">
        <v>53</v>
      </c>
      <c r="C118" s="33" t="s">
        <v>53</v>
      </c>
      <c r="D118" s="34" t="s">
        <v>53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8" customHeight="1">
      <c r="A119" s="31" t="s">
        <v>54</v>
      </c>
      <c r="B119" s="32" t="s">
        <v>53</v>
      </c>
      <c r="C119" s="33" t="s">
        <v>53</v>
      </c>
      <c r="D119" s="34" t="s">
        <v>53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8" customHeight="1">
      <c r="A120" s="31" t="s">
        <v>54</v>
      </c>
      <c r="B120" s="32" t="s">
        <v>53</v>
      </c>
      <c r="C120" s="33" t="s">
        <v>53</v>
      </c>
      <c r="D120" s="34" t="s">
        <v>53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8" customHeight="1">
      <c r="A121" s="31" t="s">
        <v>54</v>
      </c>
      <c r="B121" s="32" t="s">
        <v>53</v>
      </c>
      <c r="C121" s="33" t="s">
        <v>53</v>
      </c>
      <c r="D121" s="34" t="s">
        <v>53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8" customHeight="1">
      <c r="A122" s="31" t="s">
        <v>54</v>
      </c>
      <c r="B122" s="32" t="s">
        <v>53</v>
      </c>
      <c r="C122" s="33" t="s">
        <v>53</v>
      </c>
      <c r="D122" s="34" t="s">
        <v>53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8" customHeight="1">
      <c r="A123" s="31" t="s">
        <v>54</v>
      </c>
      <c r="B123" s="32" t="s">
        <v>53</v>
      </c>
      <c r="C123" s="33" t="s">
        <v>53</v>
      </c>
      <c r="D123" s="34" t="s">
        <v>53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8" customHeight="1">
      <c r="A124" s="31" t="s">
        <v>54</v>
      </c>
      <c r="B124" s="32" t="s">
        <v>53</v>
      </c>
      <c r="C124" s="33" t="s">
        <v>53</v>
      </c>
      <c r="D124" s="34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8" customHeight="1">
      <c r="A125" s="31" t="s">
        <v>54</v>
      </c>
      <c r="B125" s="32" t="s">
        <v>53</v>
      </c>
      <c r="C125" s="33" t="s">
        <v>53</v>
      </c>
      <c r="D125" s="34" t="s">
        <v>53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8" customHeight="1">
      <c r="A126" s="31" t="s">
        <v>54</v>
      </c>
      <c r="B126" s="32" t="s">
        <v>53</v>
      </c>
      <c r="C126" s="33" t="s">
        <v>53</v>
      </c>
      <c r="D126" s="34" t="s">
        <v>53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8" customHeight="1">
      <c r="A127" s="31" t="s">
        <v>54</v>
      </c>
      <c r="B127" s="32" t="s">
        <v>53</v>
      </c>
      <c r="C127" s="33" t="s">
        <v>53</v>
      </c>
      <c r="D127" s="34" t="s">
        <v>53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8" customHeight="1">
      <c r="A128" s="31" t="s">
        <v>54</v>
      </c>
      <c r="B128" s="32" t="s">
        <v>53</v>
      </c>
      <c r="C128" s="33" t="s">
        <v>53</v>
      </c>
      <c r="D128" s="34" t="s">
        <v>53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8" customHeight="1">
      <c r="A129" s="31" t="s">
        <v>54</v>
      </c>
      <c r="B129" s="32" t="s">
        <v>53</v>
      </c>
      <c r="C129" s="33" t="s">
        <v>53</v>
      </c>
      <c r="D129" s="34" t="s">
        <v>53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8" customHeight="1">
      <c r="A130" s="31" t="s">
        <v>54</v>
      </c>
      <c r="B130" s="32" t="s">
        <v>53</v>
      </c>
      <c r="C130" s="33" t="s">
        <v>53</v>
      </c>
      <c r="D130" s="34" t="s">
        <v>53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8" customHeight="1">
      <c r="A131" s="31" t="s">
        <v>54</v>
      </c>
      <c r="B131" s="32" t="s">
        <v>53</v>
      </c>
      <c r="C131" s="33" t="s">
        <v>53</v>
      </c>
      <c r="D131" s="34" t="s">
        <v>53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8" customHeight="1">
      <c r="A132" s="31" t="s">
        <v>54</v>
      </c>
      <c r="B132" s="32" t="s">
        <v>53</v>
      </c>
      <c r="C132" s="33" t="s">
        <v>53</v>
      </c>
      <c r="D132" s="34" t="s">
        <v>53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8" customHeight="1">
      <c r="A133" s="31" t="s">
        <v>54</v>
      </c>
      <c r="B133" s="32" t="s">
        <v>53</v>
      </c>
      <c r="C133" s="33" t="s">
        <v>53</v>
      </c>
      <c r="D133" s="34" t="s">
        <v>53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8" customHeight="1">
      <c r="A134" s="31" t="s">
        <v>54</v>
      </c>
      <c r="B134" s="32" t="s">
        <v>53</v>
      </c>
      <c r="C134" s="33" t="s">
        <v>53</v>
      </c>
      <c r="D134" s="34" t="s">
        <v>53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8" customHeight="1">
      <c r="A135" s="31" t="s">
        <v>54</v>
      </c>
      <c r="B135" s="32" t="s">
        <v>53</v>
      </c>
      <c r="C135" s="33" t="s">
        <v>53</v>
      </c>
      <c r="D135" s="34" t="s">
        <v>53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8" customHeight="1">
      <c r="A136" s="31" t="s">
        <v>54</v>
      </c>
      <c r="B136" s="32" t="s">
        <v>53</v>
      </c>
      <c r="C136" s="33" t="s">
        <v>53</v>
      </c>
      <c r="D136" s="34" t="s">
        <v>53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8" customHeight="1">
      <c r="A137" s="31" t="s">
        <v>54</v>
      </c>
      <c r="B137" s="32" t="s">
        <v>53</v>
      </c>
      <c r="C137" s="33" t="s">
        <v>53</v>
      </c>
      <c r="D137" s="34" t="s">
        <v>53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8" customHeight="1">
      <c r="A138" s="31" t="s">
        <v>54</v>
      </c>
      <c r="B138" s="32" t="s">
        <v>53</v>
      </c>
      <c r="C138" s="33" t="s">
        <v>53</v>
      </c>
      <c r="D138" s="34" t="s">
        <v>53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8" customHeight="1">
      <c r="A139" s="31" t="s">
        <v>54</v>
      </c>
      <c r="B139" s="32" t="s">
        <v>53</v>
      </c>
      <c r="C139" s="33" t="s">
        <v>53</v>
      </c>
      <c r="D139" s="34" t="s">
        <v>53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8" customHeight="1">
      <c r="A140" s="31" t="s">
        <v>54</v>
      </c>
      <c r="B140" s="32" t="s">
        <v>53</v>
      </c>
      <c r="C140" s="33" t="s">
        <v>53</v>
      </c>
      <c r="D140" s="34" t="s">
        <v>53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8" customHeight="1">
      <c r="A141" s="31" t="s">
        <v>54</v>
      </c>
      <c r="B141" s="32" t="s">
        <v>53</v>
      </c>
      <c r="C141" s="33" t="s">
        <v>53</v>
      </c>
      <c r="D141" s="34" t="s">
        <v>53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8" customHeight="1">
      <c r="A142" s="31" t="s">
        <v>54</v>
      </c>
      <c r="B142" s="32" t="s">
        <v>53</v>
      </c>
      <c r="C142" s="33" t="s">
        <v>53</v>
      </c>
      <c r="D142" s="34" t="s">
        <v>53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8" customHeight="1">
      <c r="A143" s="31" t="s">
        <v>54</v>
      </c>
      <c r="B143" s="32" t="s">
        <v>53</v>
      </c>
      <c r="C143" s="33" t="s">
        <v>53</v>
      </c>
      <c r="D143" s="34" t="s">
        <v>53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8" customHeight="1">
      <c r="A144" s="31" t="s">
        <v>54</v>
      </c>
      <c r="B144" s="32" t="s">
        <v>53</v>
      </c>
      <c r="C144" s="33" t="s">
        <v>53</v>
      </c>
      <c r="D144" s="34" t="s">
        <v>53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8" customHeight="1">
      <c r="A145" s="31" t="s">
        <v>54</v>
      </c>
      <c r="B145" s="32" t="s">
        <v>53</v>
      </c>
      <c r="C145" s="33" t="s">
        <v>53</v>
      </c>
      <c r="D145" s="34" t="s">
        <v>53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8" customHeight="1">
      <c r="A146" s="31" t="s">
        <v>54</v>
      </c>
      <c r="B146" s="32" t="s">
        <v>53</v>
      </c>
      <c r="C146" s="33" t="s">
        <v>53</v>
      </c>
      <c r="D146" s="34" t="s">
        <v>53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8" customHeight="1">
      <c r="A147" s="31" t="s">
        <v>54</v>
      </c>
      <c r="B147" s="32" t="s">
        <v>53</v>
      </c>
      <c r="C147" s="33" t="s">
        <v>53</v>
      </c>
      <c r="D147" s="34" t="s">
        <v>53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8" customHeight="1">
      <c r="A148" s="31" t="s">
        <v>54</v>
      </c>
      <c r="B148" s="32" t="s">
        <v>53</v>
      </c>
      <c r="C148" s="33" t="s">
        <v>53</v>
      </c>
      <c r="D148" s="34" t="s">
        <v>53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8" customHeight="1">
      <c r="A149" s="31" t="s">
        <v>54</v>
      </c>
      <c r="B149" s="32" t="s">
        <v>53</v>
      </c>
      <c r="C149" s="33" t="s">
        <v>53</v>
      </c>
      <c r="D149" s="34" t="s">
        <v>53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8" customHeight="1">
      <c r="A150" s="31" t="s">
        <v>54</v>
      </c>
      <c r="B150" s="32" t="s">
        <v>53</v>
      </c>
      <c r="C150" s="33" t="s">
        <v>53</v>
      </c>
      <c r="D150" s="34" t="s">
        <v>53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8" customHeight="1">
      <c r="A151" s="31" t="s">
        <v>54</v>
      </c>
      <c r="B151" s="32" t="s">
        <v>53</v>
      </c>
      <c r="C151" s="33" t="s">
        <v>53</v>
      </c>
      <c r="D151" s="34" t="s">
        <v>53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8" customHeight="1">
      <c r="A152" s="31" t="s">
        <v>54</v>
      </c>
      <c r="B152" s="32" t="s">
        <v>53</v>
      </c>
      <c r="C152" s="33" t="s">
        <v>53</v>
      </c>
      <c r="D152" s="34" t="s">
        <v>53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8" customHeight="1">
      <c r="A153" s="31" t="s">
        <v>54</v>
      </c>
      <c r="B153" s="32" t="s">
        <v>53</v>
      </c>
      <c r="C153" s="33" t="s">
        <v>53</v>
      </c>
      <c r="D153" s="34" t="s">
        <v>53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8" customHeight="1">
      <c r="A154" s="31" t="s">
        <v>54</v>
      </c>
      <c r="B154" s="32" t="s">
        <v>53</v>
      </c>
      <c r="C154" s="33" t="s">
        <v>53</v>
      </c>
      <c r="D154" s="34" t="s">
        <v>53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8" customHeight="1">
      <c r="A155" s="31" t="s">
        <v>54</v>
      </c>
      <c r="B155" s="32" t="s">
        <v>53</v>
      </c>
      <c r="C155" s="33" t="s">
        <v>53</v>
      </c>
      <c r="D155" s="34" t="s">
        <v>53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8" customHeight="1">
      <c r="A156" s="31" t="s">
        <v>54</v>
      </c>
      <c r="B156" s="32" t="s">
        <v>53</v>
      </c>
      <c r="C156" s="33" t="s">
        <v>53</v>
      </c>
      <c r="D156" s="34" t="s">
        <v>53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8" customHeight="1">
      <c r="A157" s="31" t="s">
        <v>54</v>
      </c>
      <c r="B157" s="32" t="s">
        <v>53</v>
      </c>
      <c r="C157" s="33" t="s">
        <v>53</v>
      </c>
      <c r="D157" s="34" t="s">
        <v>53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8" customHeight="1">
      <c r="A158" s="31" t="s">
        <v>54</v>
      </c>
      <c r="B158" s="32" t="s">
        <v>53</v>
      </c>
      <c r="C158" s="33" t="s">
        <v>53</v>
      </c>
      <c r="D158" s="34" t="s">
        <v>53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8" customHeight="1">
      <c r="A159" s="31" t="s">
        <v>54</v>
      </c>
      <c r="B159" s="32" t="s">
        <v>53</v>
      </c>
      <c r="C159" s="33" t="s">
        <v>53</v>
      </c>
      <c r="D159" s="34" t="s">
        <v>53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8" customHeight="1">
      <c r="A160" s="31" t="s">
        <v>54</v>
      </c>
      <c r="B160" s="32" t="s">
        <v>53</v>
      </c>
      <c r="C160" s="33" t="s">
        <v>53</v>
      </c>
      <c r="D160" s="34" t="s">
        <v>53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8" customHeight="1">
      <c r="A161" s="31" t="s">
        <v>54</v>
      </c>
      <c r="B161" s="32" t="s">
        <v>53</v>
      </c>
      <c r="C161" s="33" t="s">
        <v>53</v>
      </c>
      <c r="D161" s="34" t="s">
        <v>53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8" customHeight="1">
      <c r="A162" s="31" t="s">
        <v>54</v>
      </c>
      <c r="B162" s="32" t="s">
        <v>53</v>
      </c>
      <c r="C162" s="33" t="s">
        <v>53</v>
      </c>
      <c r="D162" s="34" t="s">
        <v>53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8" customHeight="1">
      <c r="A163" s="31" t="s">
        <v>54</v>
      </c>
      <c r="B163" s="32" t="s">
        <v>53</v>
      </c>
      <c r="C163" s="33" t="s">
        <v>53</v>
      </c>
      <c r="D163" s="34" t="s">
        <v>53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8" customHeight="1">
      <c r="A164" s="31" t="s">
        <v>54</v>
      </c>
      <c r="B164" s="32" t="s">
        <v>53</v>
      </c>
      <c r="C164" s="33" t="s">
        <v>53</v>
      </c>
      <c r="D164" s="34" t="s">
        <v>53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8" customHeight="1">
      <c r="A165" s="31" t="s">
        <v>54</v>
      </c>
      <c r="B165" s="32" t="s">
        <v>53</v>
      </c>
      <c r="C165" s="33" t="s">
        <v>53</v>
      </c>
      <c r="D165" s="34" t="s">
        <v>53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8" customHeight="1">
      <c r="A166" s="31" t="s">
        <v>54</v>
      </c>
      <c r="B166" s="32" t="s">
        <v>53</v>
      </c>
      <c r="C166" s="33" t="s">
        <v>53</v>
      </c>
      <c r="D166" s="34" t="s">
        <v>53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8" customHeight="1">
      <c r="A167" s="31" t="s">
        <v>54</v>
      </c>
      <c r="B167" s="32" t="s">
        <v>53</v>
      </c>
      <c r="C167" s="33" t="s">
        <v>53</v>
      </c>
      <c r="D167" s="34" t="s">
        <v>53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8" customHeight="1">
      <c r="A168" s="31" t="s">
        <v>54</v>
      </c>
      <c r="B168" s="32" t="s">
        <v>53</v>
      </c>
      <c r="C168" s="33" t="s">
        <v>53</v>
      </c>
      <c r="D168" s="34" t="s">
        <v>53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8" customHeight="1">
      <c r="A169" s="31" t="s">
        <v>54</v>
      </c>
      <c r="B169" s="32" t="s">
        <v>53</v>
      </c>
      <c r="C169" s="33" t="s">
        <v>53</v>
      </c>
      <c r="D169" s="34" t="s">
        <v>53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8" customHeight="1">
      <c r="A170" s="31" t="s">
        <v>54</v>
      </c>
      <c r="B170" s="32" t="s">
        <v>53</v>
      </c>
      <c r="C170" s="33" t="s">
        <v>53</v>
      </c>
      <c r="D170" s="34" t="s">
        <v>53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8" customHeight="1">
      <c r="A171" s="31" t="s">
        <v>54</v>
      </c>
      <c r="B171" s="32" t="s">
        <v>53</v>
      </c>
      <c r="C171" s="33" t="s">
        <v>53</v>
      </c>
      <c r="D171" s="34" t="s">
        <v>53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8" customHeight="1">
      <c r="A172" s="31" t="s">
        <v>54</v>
      </c>
      <c r="B172" s="32" t="s">
        <v>53</v>
      </c>
      <c r="C172" s="33" t="s">
        <v>53</v>
      </c>
      <c r="D172" s="34" t="s">
        <v>53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8" customHeight="1">
      <c r="A173" s="31" t="s">
        <v>54</v>
      </c>
      <c r="B173" s="32" t="s">
        <v>53</v>
      </c>
      <c r="C173" s="33" t="s">
        <v>53</v>
      </c>
      <c r="D173" s="34" t="s">
        <v>53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8" customHeight="1">
      <c r="A174" s="31" t="s">
        <v>54</v>
      </c>
      <c r="B174" s="32" t="s">
        <v>53</v>
      </c>
      <c r="C174" s="33" t="s">
        <v>53</v>
      </c>
      <c r="D174" s="34" t="s">
        <v>53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8" customHeight="1">
      <c r="A175" s="31" t="s">
        <v>54</v>
      </c>
      <c r="B175" s="32" t="s">
        <v>53</v>
      </c>
      <c r="C175" s="33" t="s">
        <v>53</v>
      </c>
      <c r="D175" s="34" t="s">
        <v>53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8" customHeight="1">
      <c r="A176" s="31" t="s">
        <v>54</v>
      </c>
      <c r="B176" s="32" t="s">
        <v>53</v>
      </c>
      <c r="C176" s="33" t="s">
        <v>53</v>
      </c>
      <c r="D176" s="34" t="s">
        <v>53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8" customHeight="1">
      <c r="A177" s="31" t="s">
        <v>54</v>
      </c>
      <c r="B177" s="32" t="s">
        <v>53</v>
      </c>
      <c r="C177" s="33" t="s">
        <v>53</v>
      </c>
      <c r="D177" s="34" t="s">
        <v>53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8" customHeight="1">
      <c r="A178" s="31" t="s">
        <v>54</v>
      </c>
      <c r="B178" s="32" t="s">
        <v>53</v>
      </c>
      <c r="C178" s="33" t="s">
        <v>53</v>
      </c>
      <c r="D178" s="34" t="s">
        <v>53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8" customHeight="1">
      <c r="A179" s="31" t="s">
        <v>54</v>
      </c>
      <c r="B179" s="32" t="s">
        <v>53</v>
      </c>
      <c r="C179" s="33" t="s">
        <v>53</v>
      </c>
      <c r="D179" s="34" t="s">
        <v>53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8" customHeight="1">
      <c r="A180" s="31" t="s">
        <v>54</v>
      </c>
      <c r="B180" s="32" t="s">
        <v>53</v>
      </c>
      <c r="C180" s="33" t="s">
        <v>53</v>
      </c>
      <c r="D180" s="34" t="s">
        <v>53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8" customHeight="1">
      <c r="A181" s="31" t="s">
        <v>54</v>
      </c>
      <c r="B181" s="32" t="s">
        <v>53</v>
      </c>
      <c r="C181" s="33" t="s">
        <v>53</v>
      </c>
      <c r="D181" s="34" t="s">
        <v>53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8" customHeight="1">
      <c r="A182" s="31" t="s">
        <v>54</v>
      </c>
      <c r="B182" s="32" t="s">
        <v>53</v>
      </c>
      <c r="C182" s="33" t="s">
        <v>53</v>
      </c>
      <c r="D182" s="34" t="s">
        <v>53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8" customHeight="1">
      <c r="A183" s="31" t="s">
        <v>54</v>
      </c>
      <c r="B183" s="32" t="s">
        <v>53</v>
      </c>
      <c r="C183" s="33" t="s">
        <v>53</v>
      </c>
      <c r="D183" s="34" t="s">
        <v>53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8" customHeight="1">
      <c r="A184" s="31" t="s">
        <v>54</v>
      </c>
      <c r="B184" s="32" t="s">
        <v>53</v>
      </c>
      <c r="C184" s="33" t="s">
        <v>53</v>
      </c>
      <c r="D184" s="34" t="s">
        <v>53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8" customHeight="1">
      <c r="A185" s="31" t="s">
        <v>54</v>
      </c>
      <c r="B185" s="32" t="s">
        <v>53</v>
      </c>
      <c r="C185" s="33" t="s">
        <v>53</v>
      </c>
      <c r="D185" s="34" t="s">
        <v>53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8" customHeight="1">
      <c r="A186" s="31" t="s">
        <v>54</v>
      </c>
      <c r="B186" s="32" t="s">
        <v>53</v>
      </c>
      <c r="C186" s="33" t="s">
        <v>53</v>
      </c>
      <c r="D186" s="34" t="s">
        <v>53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8" customHeight="1">
      <c r="A187" s="31" t="s">
        <v>54</v>
      </c>
      <c r="B187" s="32" t="s">
        <v>53</v>
      </c>
      <c r="C187" s="33" t="s">
        <v>53</v>
      </c>
      <c r="D187" s="34" t="s">
        <v>53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8" customHeight="1">
      <c r="A188" s="31" t="s">
        <v>54</v>
      </c>
      <c r="B188" s="32" t="s">
        <v>53</v>
      </c>
      <c r="C188" s="33" t="s">
        <v>53</v>
      </c>
      <c r="D188" s="34" t="s">
        <v>53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8" customHeight="1">
      <c r="A189" s="31" t="s">
        <v>54</v>
      </c>
      <c r="B189" s="32" t="s">
        <v>53</v>
      </c>
      <c r="C189" s="33" t="s">
        <v>53</v>
      </c>
      <c r="D189" s="34" t="s">
        <v>53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8" customHeight="1">
      <c r="A190" s="31" t="s">
        <v>54</v>
      </c>
      <c r="B190" s="32" t="s">
        <v>53</v>
      </c>
      <c r="C190" s="33" t="s">
        <v>53</v>
      </c>
      <c r="D190" s="34" t="s">
        <v>53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8" customHeight="1">
      <c r="A191" s="31" t="s">
        <v>54</v>
      </c>
      <c r="B191" s="32" t="s">
        <v>53</v>
      </c>
      <c r="C191" s="33" t="s">
        <v>53</v>
      </c>
      <c r="D191" s="34" t="s">
        <v>53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8" customHeight="1">
      <c r="A192" s="31" t="s">
        <v>54</v>
      </c>
      <c r="B192" s="32" t="s">
        <v>53</v>
      </c>
      <c r="C192" s="33" t="s">
        <v>53</v>
      </c>
      <c r="D192" s="34" t="s">
        <v>53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8" customHeight="1">
      <c r="A193" s="31" t="s">
        <v>54</v>
      </c>
      <c r="B193" s="32" t="s">
        <v>53</v>
      </c>
      <c r="C193" s="33" t="s">
        <v>53</v>
      </c>
      <c r="D193" s="34" t="s">
        <v>53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8" customHeight="1">
      <c r="A194" s="31" t="s">
        <v>54</v>
      </c>
      <c r="B194" s="32" t="s">
        <v>53</v>
      </c>
      <c r="C194" s="33" t="s">
        <v>53</v>
      </c>
      <c r="D194" s="34" t="s">
        <v>53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8" customHeight="1">
      <c r="A195" s="31" t="s">
        <v>54</v>
      </c>
      <c r="B195" s="32" t="s">
        <v>53</v>
      </c>
      <c r="C195" s="33" t="s">
        <v>53</v>
      </c>
      <c r="D195" s="34" t="s">
        <v>53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8" customHeight="1">
      <c r="A196" s="31" t="s">
        <v>54</v>
      </c>
      <c r="B196" s="32" t="s">
        <v>53</v>
      </c>
      <c r="C196" s="33" t="s">
        <v>53</v>
      </c>
      <c r="D196" s="34" t="s">
        <v>53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8" customHeight="1">
      <c r="A197" s="31" t="s">
        <v>54</v>
      </c>
      <c r="B197" s="32" t="s">
        <v>53</v>
      </c>
      <c r="C197" s="33" t="s">
        <v>53</v>
      </c>
      <c r="D197" s="34" t="s">
        <v>53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8" customHeight="1">
      <c r="A198" s="31" t="s">
        <v>54</v>
      </c>
      <c r="B198" s="32" t="s">
        <v>53</v>
      </c>
      <c r="C198" s="33" t="s">
        <v>53</v>
      </c>
      <c r="D198" s="34" t="s">
        <v>53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8" customHeight="1">
      <c r="A199" s="31" t="s">
        <v>54</v>
      </c>
      <c r="B199" s="32" t="s">
        <v>53</v>
      </c>
      <c r="C199" s="33" t="s">
        <v>53</v>
      </c>
      <c r="D199" s="34" t="s">
        <v>53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8" customHeight="1">
      <c r="A200" s="31" t="s">
        <v>54</v>
      </c>
      <c r="B200" s="32" t="s">
        <v>53</v>
      </c>
      <c r="C200" s="33" t="s">
        <v>53</v>
      </c>
      <c r="D200" s="34" t="s">
        <v>53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8" customHeight="1">
      <c r="A201" s="31" t="s">
        <v>54</v>
      </c>
      <c r="B201" s="32" t="s">
        <v>53</v>
      </c>
      <c r="C201" s="33" t="s">
        <v>53</v>
      </c>
      <c r="D201" s="34" t="s">
        <v>53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8" customHeight="1">
      <c r="A202" s="31" t="s">
        <v>54</v>
      </c>
      <c r="B202" s="32" t="s">
        <v>53</v>
      </c>
      <c r="C202" s="33" t="s">
        <v>53</v>
      </c>
      <c r="D202" s="34" t="s">
        <v>53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8" customHeight="1">
      <c r="A203" s="31" t="s">
        <v>54</v>
      </c>
      <c r="B203" s="32" t="s">
        <v>53</v>
      </c>
      <c r="C203" s="33" t="s">
        <v>53</v>
      </c>
      <c r="D203" s="34" t="s">
        <v>53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8" customHeight="1">
      <c r="A204" s="31" t="s">
        <v>54</v>
      </c>
      <c r="B204" s="32" t="s">
        <v>53</v>
      </c>
      <c r="C204" s="33" t="s">
        <v>53</v>
      </c>
      <c r="D204" s="34" t="s">
        <v>53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8" customHeight="1">
      <c r="A205" s="31" t="s">
        <v>54</v>
      </c>
      <c r="B205" s="32" t="s">
        <v>53</v>
      </c>
      <c r="C205" s="33" t="s">
        <v>53</v>
      </c>
      <c r="D205" s="34" t="s">
        <v>53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8" customHeight="1">
      <c r="A206" s="31" t="s">
        <v>54</v>
      </c>
      <c r="B206" s="32" t="s">
        <v>53</v>
      </c>
      <c r="C206" s="33" t="s">
        <v>53</v>
      </c>
      <c r="D206" s="34" t="s">
        <v>53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8" customHeight="1">
      <c r="A207" s="31" t="s">
        <v>54</v>
      </c>
      <c r="B207" s="32" t="s">
        <v>53</v>
      </c>
      <c r="C207" s="33" t="s">
        <v>53</v>
      </c>
      <c r="D207" s="34" t="s">
        <v>53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8" customHeight="1">
      <c r="A208" s="31" t="s">
        <v>54</v>
      </c>
      <c r="B208" s="32" t="s">
        <v>53</v>
      </c>
      <c r="C208" s="33" t="s">
        <v>53</v>
      </c>
      <c r="D208" s="34" t="s">
        <v>53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8" customHeight="1">
      <c r="A209" s="31" t="s">
        <v>54</v>
      </c>
      <c r="B209" s="32" t="s">
        <v>53</v>
      </c>
      <c r="C209" s="33" t="s">
        <v>53</v>
      </c>
      <c r="D209" s="34" t="s">
        <v>53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8" customHeight="1">
      <c r="A210" s="31" t="s">
        <v>54</v>
      </c>
      <c r="B210" s="32" t="s">
        <v>53</v>
      </c>
      <c r="C210" s="33" t="s">
        <v>53</v>
      </c>
      <c r="D210" s="34" t="s">
        <v>53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8" customHeight="1">
      <c r="A211" s="31" t="s">
        <v>54</v>
      </c>
      <c r="B211" s="32" t="s">
        <v>53</v>
      </c>
      <c r="C211" s="33" t="s">
        <v>53</v>
      </c>
      <c r="D211" s="34" t="s">
        <v>53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8" customHeight="1">
      <c r="A212" s="31" t="s">
        <v>54</v>
      </c>
      <c r="B212" s="32" t="s">
        <v>53</v>
      </c>
      <c r="C212" s="33" t="s">
        <v>53</v>
      </c>
      <c r="D212" s="34" t="s">
        <v>53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8" customHeight="1">
      <c r="A213" s="31" t="s">
        <v>54</v>
      </c>
      <c r="B213" s="32" t="s">
        <v>53</v>
      </c>
      <c r="C213" s="33" t="s">
        <v>53</v>
      </c>
      <c r="D213" s="34" t="s">
        <v>53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8" customHeight="1">
      <c r="A214" s="31" t="s">
        <v>54</v>
      </c>
      <c r="B214" s="32" t="s">
        <v>53</v>
      </c>
      <c r="C214" s="33" t="s">
        <v>53</v>
      </c>
      <c r="D214" s="34" t="s">
        <v>53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8" customHeight="1">
      <c r="A215" s="31" t="s">
        <v>54</v>
      </c>
      <c r="B215" s="32" t="s">
        <v>53</v>
      </c>
      <c r="C215" s="33" t="s">
        <v>53</v>
      </c>
      <c r="D215" s="34" t="s">
        <v>53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8" customHeight="1">
      <c r="A216" s="31" t="s">
        <v>54</v>
      </c>
      <c r="B216" s="32" t="s">
        <v>53</v>
      </c>
      <c r="C216" s="33" t="s">
        <v>53</v>
      </c>
      <c r="D216" s="34" t="s">
        <v>53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8" customHeight="1">
      <c r="A217" s="31"/>
      <c r="B217" s="32"/>
      <c r="C217" s="33"/>
      <c r="D217" s="34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8" customHeight="1">
      <c r="A218" s="31"/>
      <c r="B218" s="32"/>
      <c r="C218" s="33"/>
      <c r="D218" s="34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8" customHeight="1">
      <c r="A219" s="31"/>
      <c r="B219" s="32"/>
      <c r="C219" s="33"/>
      <c r="D219" s="34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8" customHeight="1">
      <c r="A220" s="31"/>
      <c r="B220" s="32"/>
      <c r="C220" s="33"/>
      <c r="D220" s="34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8" customHeight="1">
      <c r="A221" s="31"/>
      <c r="B221" s="32"/>
      <c r="C221" s="33"/>
      <c r="D221" s="34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8" customHeight="1">
      <c r="A222" s="31"/>
      <c r="B222" s="32"/>
      <c r="C222" s="33"/>
      <c r="D222" s="34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8" customHeight="1">
      <c r="A223" s="31"/>
      <c r="B223" s="32"/>
      <c r="C223" s="33"/>
      <c r="D223" s="34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8" customHeight="1">
      <c r="A224" s="31"/>
      <c r="B224" s="32"/>
      <c r="C224" s="33"/>
      <c r="D224" s="34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8" customHeight="1">
      <c r="A225" s="31"/>
      <c r="B225" s="32"/>
      <c r="C225" s="33"/>
      <c r="D225" s="34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</sheetData>
  <sheetProtection password="E128" sheet="1" objects="1" scenarios="1" selectLockedCells="1"/>
  <mergeCells count="4">
    <mergeCell ref="I1:J1"/>
    <mergeCell ref="M1:N1"/>
    <mergeCell ref="F2:H2"/>
    <mergeCell ref="D4:E4"/>
  </mergeCells>
  <dataValidations count="1">
    <dataValidation type="list" allowBlank="1" showInputMessage="1" showErrorMessage="1" errorTitle="Beiite wählen Sie" sqref="N6:N225">
      <formula1>$P$6:$P$10</formula1>
    </dataValidation>
  </dataValidation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rgb="FFFF0000"/>
  </sheetPr>
  <dimension ref="A1:P2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11.421875" defaultRowHeight="12.75"/>
  <cols>
    <col min="1" max="1" width="8.00390625" style="6" customWidth="1"/>
    <col min="2" max="2" width="11.7109375" style="6" customWidth="1"/>
    <col min="3" max="3" width="5.7109375" style="6" customWidth="1"/>
    <col min="4" max="4" width="10.8515625" style="6" customWidth="1"/>
    <col min="5" max="5" width="5.8515625" style="6" customWidth="1"/>
    <col min="6" max="7" width="5.421875" style="6" customWidth="1"/>
    <col min="8" max="8" width="8.140625" style="6" customWidth="1"/>
    <col min="9" max="12" width="3.7109375" style="6" customWidth="1"/>
    <col min="13" max="13" width="7.8515625" style="6" customWidth="1"/>
    <col min="14" max="15" width="11.421875" style="6" customWidth="1"/>
    <col min="16" max="16" width="0" style="6" hidden="1" customWidth="1"/>
    <col min="17" max="16384" width="11.421875" style="6" customWidth="1"/>
  </cols>
  <sheetData>
    <row r="1" spans="1:14" ht="27.75" customHeight="1">
      <c r="A1" s="37" t="s">
        <v>50</v>
      </c>
      <c r="B1" s="35"/>
      <c r="C1" s="36"/>
      <c r="D1" s="37" t="str">
        <f>'Lämmer Herdbuch'!F1</f>
        <v>Mustermann</v>
      </c>
      <c r="E1" s="36"/>
      <c r="F1" s="38"/>
      <c r="G1" s="37"/>
      <c r="H1" s="37"/>
      <c r="I1" s="391">
        <f>'Lämmer Herdbuch'!T1</f>
        <v>2020</v>
      </c>
      <c r="J1" s="391"/>
      <c r="K1" s="39"/>
      <c r="L1" s="39"/>
      <c r="M1" s="392" t="str">
        <f>'Lämmer Herdbuch'!AA1</f>
        <v>© Hartmut Göttsche                02.2017     V. 1.3.6</v>
      </c>
      <c r="N1" s="392"/>
    </row>
    <row r="2" spans="1:14" ht="17.25" customHeight="1">
      <c r="A2" s="40"/>
      <c r="B2" s="44"/>
      <c r="C2" s="38"/>
      <c r="D2" s="45" t="str">
        <f>'Lämmer Herdbuch'!L2</f>
        <v>Betriebs-Nr.:</v>
      </c>
      <c r="E2" s="38"/>
      <c r="F2" s="393">
        <f>'Lämmer Herdbuch'!M2</f>
        <v>123456</v>
      </c>
      <c r="G2" s="393"/>
      <c r="H2" s="393"/>
      <c r="I2" s="38"/>
      <c r="J2" s="38"/>
      <c r="K2" s="38"/>
      <c r="L2" s="38"/>
      <c r="M2" s="38"/>
      <c r="N2" s="38"/>
    </row>
    <row r="3" spans="1:14" ht="17.25" customHeight="1">
      <c r="A3" s="41" t="s">
        <v>6</v>
      </c>
      <c r="B3" s="44"/>
      <c r="C3" s="38"/>
      <c r="D3" s="45"/>
      <c r="E3" s="38"/>
      <c r="F3" s="45"/>
      <c r="G3" s="37"/>
      <c r="H3" s="38"/>
      <c r="I3" s="38"/>
      <c r="J3" s="38"/>
      <c r="K3" s="38"/>
      <c r="L3" s="38"/>
      <c r="M3" s="38"/>
      <c r="N3" s="38"/>
    </row>
    <row r="4" spans="1:14" ht="19.5" customHeight="1" thickBot="1">
      <c r="A4" s="42">
        <f>COUNT(A6:A225)</f>
        <v>3</v>
      </c>
      <c r="B4" s="41" t="s">
        <v>21</v>
      </c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7" customHeight="1">
      <c r="A5" s="43" t="s">
        <v>49</v>
      </c>
      <c r="B5" s="48" t="s">
        <v>14</v>
      </c>
      <c r="C5" s="49" t="s">
        <v>45</v>
      </c>
      <c r="D5" s="48" t="s">
        <v>0</v>
      </c>
      <c r="E5" s="49" t="s">
        <v>4</v>
      </c>
      <c r="F5" s="48" t="s">
        <v>15</v>
      </c>
      <c r="G5" s="49" t="s">
        <v>16</v>
      </c>
      <c r="H5" s="49" t="s">
        <v>17</v>
      </c>
      <c r="I5" s="43" t="s">
        <v>18</v>
      </c>
      <c r="J5" s="43" t="s">
        <v>8</v>
      </c>
      <c r="K5" s="50" t="s">
        <v>19</v>
      </c>
      <c r="L5" s="167" t="s">
        <v>93</v>
      </c>
      <c r="M5" s="50" t="s">
        <v>23</v>
      </c>
      <c r="N5" s="48" t="s">
        <v>5</v>
      </c>
    </row>
    <row r="6" spans="1:16" ht="18" customHeight="1">
      <c r="A6" s="23">
        <f>IF(AND('Lämmer Herdbuch'!T11="E",'Lämmer Herdbuch'!V11="EZ"),'Lämmer Herdbuch'!U11," ")</f>
        <v>0</v>
      </c>
      <c r="B6" s="24">
        <f>IF(A6=" ","",'Lämmer Herdbuch'!A11)</f>
        <v>1</v>
      </c>
      <c r="C6" s="25" t="str">
        <f>IF(AND(A6=" "),"",IF(OR('Lämmer Herdbuch'!O11=1),"E",IF(OR('Lämmer Herdbuch'!O11=2),"Z",IF(OR('Lämmer Herdbuch'!O11=3),"D",IF(OR('Lämmer Herdbuch'!O11=4),"V","")))))</f>
        <v>Z</v>
      </c>
      <c r="D6" s="26">
        <f>IF(A6=" ","",'Lämmer Herdbuch'!N11)</f>
        <v>43103</v>
      </c>
      <c r="E6" s="17"/>
      <c r="F6" s="25"/>
      <c r="G6" s="25"/>
      <c r="H6" s="25"/>
      <c r="I6" s="25"/>
      <c r="J6" s="25"/>
      <c r="K6" s="25"/>
      <c r="L6" s="25"/>
      <c r="M6" s="25"/>
      <c r="N6" s="25"/>
      <c r="P6" s="22" t="s">
        <v>46</v>
      </c>
    </row>
    <row r="7" spans="1:16" ht="18" customHeight="1">
      <c r="A7" s="23">
        <f>IF(AND('Lämmer Herdbuch'!T12="E",'Lämmer Herdbuch'!V12="EZ"),'Lämmer Herdbuch'!U12," ")</f>
        <v>0</v>
      </c>
      <c r="B7" s="24">
        <f>IF(A7=" ","",'Lämmer Herdbuch'!A12)</f>
        <v>2</v>
      </c>
      <c r="C7" s="25" t="str">
        <f>IF(AND(A7=" "),"",IF(OR('Lämmer Herdbuch'!O12=1),"E",IF(OR('Lämmer Herdbuch'!O12=2),"Z",IF(OR('Lämmer Herdbuch'!O12=3),"D",IF(OR('Lämmer Herdbuch'!O12=4),"V","")))))</f>
        <v>Z</v>
      </c>
      <c r="D7" s="26">
        <f>IF(A7=" ","",'Lämmer Herdbuch'!N12)</f>
        <v>43102</v>
      </c>
      <c r="E7" s="17"/>
      <c r="F7" s="25"/>
      <c r="G7" s="25"/>
      <c r="H7" s="25"/>
      <c r="I7" s="25"/>
      <c r="J7" s="25"/>
      <c r="K7" s="25"/>
      <c r="L7" s="25"/>
      <c r="M7" s="25"/>
      <c r="N7" s="25"/>
      <c r="P7" s="22" t="s">
        <v>47</v>
      </c>
    </row>
    <row r="8" spans="1:16" ht="18" customHeight="1">
      <c r="A8" s="23">
        <f>IF(AND('Lämmer Herdbuch'!P11="E",'Lämmer Herdbuch'!R11="EZ"),'Lämmer Herdbuch'!Q11," ")</f>
        <v>0</v>
      </c>
      <c r="B8" s="24">
        <f>IF(A8=" ","",'Lämmer Herdbuch'!A11)</f>
        <v>1</v>
      </c>
      <c r="C8" s="25" t="str">
        <f>IF(AND(A8=" "),"",IF(OR('Lämmer Herdbuch'!O11=1),"E",IF(OR('Lämmer Herdbuch'!O11=2),"Z",IF(OR('Lämmer Herdbuch'!O11=3),"D",IF(OR('Lämmer Herdbuch'!O11=4),"V","")))))</f>
        <v>Z</v>
      </c>
      <c r="D8" s="26">
        <f>IF(A8=" ","",'Lämmer Herdbuch'!N11)</f>
        <v>43103</v>
      </c>
      <c r="E8" s="51"/>
      <c r="F8" s="25"/>
      <c r="G8" s="25"/>
      <c r="H8" s="25"/>
      <c r="I8" s="25"/>
      <c r="J8" s="25"/>
      <c r="K8" s="25"/>
      <c r="L8" s="25"/>
      <c r="M8" s="25"/>
      <c r="N8" s="25"/>
      <c r="P8" s="22" t="s">
        <v>48</v>
      </c>
    </row>
    <row r="9" spans="1:14" ht="18" customHeight="1">
      <c r="A9" s="23" t="str">
        <f>IF(AND('Lämmer Herdbuch'!P12="E",'Lämmer Herdbuch'!R12="EZ"),'Lämmer Herdbuch'!Q12," ")</f>
        <v> </v>
      </c>
      <c r="B9" s="24">
        <f>IF(A9=" ","",'Lämmer Herdbuch'!A12)</f>
      </c>
      <c r="C9" s="25">
        <f>IF(AND(A9=" "),"",IF(OR('Lämmer Herdbuch'!O12=1),"E",IF(OR('Lämmer Herdbuch'!O12=2),"Z",IF(OR('Lämmer Herdbuch'!O12=3),"D",IF(OR('Lämmer Herdbuch'!O12=4),"V","")))))</f>
      </c>
      <c r="D9" s="26">
        <f>IF(A9=" ","",'Lämmer Herdbuch'!N12)</f>
      </c>
      <c r="E9" s="17"/>
      <c r="F9" s="25"/>
      <c r="G9" s="25"/>
      <c r="H9" s="25"/>
      <c r="I9" s="25"/>
      <c r="J9" s="25"/>
      <c r="K9" s="25"/>
      <c r="L9" s="25"/>
      <c r="M9" s="25"/>
      <c r="N9" s="25"/>
    </row>
    <row r="10" spans="1:14" ht="18" customHeight="1">
      <c r="A10" s="23" t="str">
        <f>IF(AND('Lämmer Herdbuch'!X16="E",'Lämmer Herdbuch'!Z16="EZ"),'Lämmer Herdbuch'!Y16," ")</f>
        <v> </v>
      </c>
      <c r="B10" s="24">
        <f>IF(A10=" ","",'Lämmer Herdbuch'!A16)</f>
      </c>
      <c r="C10" s="25">
        <f>IF(AND(A10=" "),"",IF(OR('Lämmer Herdbuch'!O16=1),"E",IF(OR('Lämmer Herdbuch'!O16=2),"Z",IF(OR('Lämmer Herdbuch'!O16=3),"D",IF(OR('Lämmer Herdbuch'!O16=4),"V","")))))</f>
      </c>
      <c r="D10" s="26">
        <f>IF(A10=" ","",'Lämmer Herdbuch'!N16)</f>
      </c>
      <c r="E10" s="17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8" customHeight="1">
      <c r="A11" s="23" t="str">
        <f>IF(AND('Lämmer Herdbuch'!T17="E",'Lämmer Herdbuch'!V17="EZ"),'Lämmer Herdbuch'!U17," ")</f>
        <v> </v>
      </c>
      <c r="B11" s="24">
        <f>IF(A11=" ","",'Lämmer Herdbuch'!A17)</f>
      </c>
      <c r="C11" s="25">
        <f>IF(AND(A11=" "),"",IF(OR('Lämmer Herdbuch'!O17=1),"E",IF(OR('Lämmer Herdbuch'!O17=2),"Z",IF(OR('Lämmer Herdbuch'!O17=3),"D",IF(OR('Lämmer Herdbuch'!O17=4),"V","")))))</f>
      </c>
      <c r="D11" s="26">
        <f>IF(A11=" ","",'Lämmer Herdbuch'!N17)</f>
      </c>
      <c r="E11" s="17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8" customHeight="1">
      <c r="A12" s="23" t="str">
        <f>IF(AND('Lämmer Herdbuch'!P16="E",'Lämmer Herdbuch'!R16="EZ"),'Lämmer Herdbuch'!Q16," ")</f>
        <v> </v>
      </c>
      <c r="B12" s="24">
        <f>IF(A12=" ","",'Lämmer Herdbuch'!A16)</f>
      </c>
      <c r="C12" s="25">
        <f>IF(AND(A12=" "),"",IF(OR('Lämmer Herdbuch'!O16=1),"E",IF(OR('Lämmer Herdbuch'!O16=2),"Z",IF(OR('Lämmer Herdbuch'!O16=3),"D",IF(OR('Lämmer Herdbuch'!O16=4),"V","")))))</f>
      </c>
      <c r="D12" s="26">
        <f>IF(A12=" ","",'Lämmer Herdbuch'!N16)</f>
      </c>
      <c r="E12" s="17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8" customHeight="1">
      <c r="A13" s="23" t="str">
        <f>IF(AND('Lämmer Herdbuch'!T14="E",'Lämmer Herdbuch'!V14="EZ"),'Lämmer Herdbuch'!U14," ")</f>
        <v> </v>
      </c>
      <c r="B13" s="24">
        <f>IF(A13=" ","",'Lämmer Herdbuch'!A14)</f>
      </c>
      <c r="C13" s="25">
        <f>IF(AND(A13=" "),"",IF(OR('Lämmer Herdbuch'!O14=1),"E",IF(OR('Lämmer Herdbuch'!O14=2),"Z",IF(OR('Lämmer Herdbuch'!O14=3),"D",IF(OR('Lämmer Herdbuch'!O14=4),"V","")))))</f>
      </c>
      <c r="D13" s="26">
        <f>IF(A13=" ","",'Lämmer Herdbuch'!N14)</f>
      </c>
      <c r="E13" s="17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" customHeight="1">
      <c r="A14" s="23" t="str">
        <f>IF(AND('Lämmer Herdbuch'!P17="E",'Lämmer Herdbuch'!R17="EZ"),'Lämmer Herdbuch'!Q17," ")</f>
        <v> </v>
      </c>
      <c r="B14" s="24">
        <f>IF(A14=" ","",'Lämmer Herdbuch'!A17)</f>
      </c>
      <c r="C14" s="25">
        <f>IF(AND(A14=" "),"",IF(OR('Lämmer Herdbuch'!O17=1),"E",IF(OR('Lämmer Herdbuch'!O17=2),"Z",IF(OR('Lämmer Herdbuch'!O17=3),"D",IF(OR('Lämmer Herdbuch'!O17=4),"V","")))))</f>
      </c>
      <c r="D14" s="26">
        <f>IF(A14=" ","",'Lämmer Herdbuch'!N17)</f>
      </c>
      <c r="E14" s="17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8" customHeight="1">
      <c r="A15" s="23" t="str">
        <f>IF(AND('Lämmer Herdbuch'!P33="E",'Lämmer Herdbuch'!R33="EZ"),'Lämmer Herdbuch'!Q33," ")</f>
        <v> </v>
      </c>
      <c r="B15" s="24">
        <f>IF(A15=" ","",'Lämmer Herdbuch'!A33)</f>
      </c>
      <c r="C15" s="25">
        <f>IF(AND(A15=" "),"",IF(OR('Lämmer Herdbuch'!O33=1),"E",IF(OR('Lämmer Herdbuch'!O33=2),"Z",IF(OR('Lämmer Herdbuch'!O33=3),"D",IF(OR('Lämmer Herdbuch'!O33=4),"V","")))))</f>
      </c>
      <c r="D15" s="26">
        <f>IF(A15=" ","",'Lämmer Herdbuch'!N33)</f>
      </c>
      <c r="E15" s="17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8" customHeight="1">
      <c r="A16" s="23" t="str">
        <f>IF(AND('Lämmer Herdbuch'!P32="E",'Lämmer Herdbuch'!R32="EZ"),'Lämmer Herdbuch'!Q32," ")</f>
        <v> </v>
      </c>
      <c r="B16" s="24">
        <f>IF(A16=" ","",'Lämmer Herdbuch'!A32)</f>
      </c>
      <c r="C16" s="25">
        <f>IF(AND(A16=" "),"",IF(OR('Lämmer Herdbuch'!O32=1),"E",IF(OR('Lämmer Herdbuch'!O32=2),"Z",IF(OR('Lämmer Herdbuch'!O32=3),"D",IF(OR('Lämmer Herdbuch'!O32=4),"V","")))))</f>
      </c>
      <c r="D16" s="26">
        <f>IF(A16=" ","",'Lämmer Herdbuch'!N32)</f>
      </c>
      <c r="E16" s="1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8" customHeight="1">
      <c r="A17" s="23" t="str">
        <f>IF(AND('Lämmer Herdbuch'!T32="E",'Lämmer Herdbuch'!V32="EZ"),'Lämmer Herdbuch'!U32," ")</f>
        <v> </v>
      </c>
      <c r="B17" s="24">
        <f>IF(A17=" ","",'Lämmer Herdbuch'!A32)</f>
      </c>
      <c r="C17" s="25">
        <f>IF(AND(A17=" "),"",IF(OR('Lämmer Herdbuch'!O32=1),"E",IF(OR('Lämmer Herdbuch'!O32=2),"Z",IF(OR('Lämmer Herdbuch'!O32=3),"D",IF(OR('Lämmer Herdbuch'!O32=4),"V","")))))</f>
      </c>
      <c r="D17" s="26">
        <f>IF(A17=" ","",'Lämmer Herdbuch'!N32)</f>
      </c>
      <c r="E17" s="17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8" customHeight="1">
      <c r="A18" s="23" t="str">
        <f>IF(AND('Lämmer Herdbuch'!P13="E",'Lämmer Herdbuch'!R13="EZ"),'Lämmer Herdbuch'!Q13," ")</f>
        <v> </v>
      </c>
      <c r="B18" s="24">
        <f>IF(A18=" ","",'Lämmer Herdbuch'!A13)</f>
      </c>
      <c r="C18" s="25">
        <f>IF(AND(A18=" "),"",IF(OR('Lämmer Herdbuch'!O13=1),"E",IF(OR('Lämmer Herdbuch'!O13=2),"Z",IF(OR('Lämmer Herdbuch'!O13=3),"D",IF(OR('Lämmer Herdbuch'!O13=4),"V","")))))</f>
      </c>
      <c r="D18" s="26">
        <f>IF(A18=" ","",'Lämmer Herdbuch'!N13)</f>
      </c>
      <c r="E18" s="17"/>
      <c r="F18" s="25"/>
      <c r="G18" s="25"/>
      <c r="H18" s="25"/>
      <c r="I18" s="25"/>
      <c r="J18" s="25"/>
      <c r="K18" s="25"/>
      <c r="L18" s="169"/>
      <c r="M18" s="25"/>
      <c r="N18" s="25"/>
    </row>
    <row r="19" spans="1:14" ht="18" customHeight="1">
      <c r="A19" s="23" t="str">
        <f>IF(AND('Lämmer Herdbuch'!P15="E",'Lämmer Herdbuch'!R15="EZ"),'Lämmer Herdbuch'!Q15," ")</f>
        <v> </v>
      </c>
      <c r="B19" s="24">
        <f>IF(A19=" ","",'Lämmer Herdbuch'!A15)</f>
      </c>
      <c r="C19" s="25">
        <f>IF(AND(A19=" "),"",IF(OR('Lämmer Herdbuch'!O15=1),"E",IF(OR('Lämmer Herdbuch'!O15=2),"Z",IF(OR('Lämmer Herdbuch'!O15=3),"D",IF(OR('Lämmer Herdbuch'!O15=4),"V","")))))</f>
      </c>
      <c r="D19" s="26">
        <f>IF(A19=" ","",'Lämmer Herdbuch'!N15)</f>
      </c>
      <c r="E19" s="17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" customHeight="1">
      <c r="A20" s="23" t="str">
        <f>IF(AND('Lämmer Herdbuch'!T15="E",'Lämmer Herdbuch'!V15="EZ"),'Lämmer Herdbuch'!U15," ")</f>
        <v> </v>
      </c>
      <c r="B20" s="24">
        <f>IF(A20=" ","",'Lämmer Herdbuch'!A15)</f>
      </c>
      <c r="C20" s="25">
        <f>IF(AND(A20=" "),"",IF(OR('Lämmer Herdbuch'!O15=1),"E",IF(OR('Lämmer Herdbuch'!O15=2),"Z",IF(OR('Lämmer Herdbuch'!O15=3),"D",IF(OR('Lämmer Herdbuch'!O15=4),"V","")))))</f>
      </c>
      <c r="D20" s="26">
        <f>IF(A20=" ","",'Lämmer Herdbuch'!N15)</f>
      </c>
      <c r="E20" s="17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8" customHeight="1">
      <c r="A21" s="23" t="str">
        <f>IF(AND('Lämmer Herdbuch'!P20="E",'Lämmer Herdbuch'!R20="EZ"),'Lämmer Herdbuch'!Q20," ")</f>
        <v> </v>
      </c>
      <c r="B21" s="24">
        <f>IF(A21=" ","",'Lämmer Herdbuch'!A20)</f>
      </c>
      <c r="C21" s="25">
        <f>IF(AND(A21=" "),"",IF(OR('Lämmer Herdbuch'!O20=1),"E",IF(OR('Lämmer Herdbuch'!O20=2),"Z",IF(OR('Lämmer Herdbuch'!O20=3),"D",IF(OR('Lämmer Herdbuch'!O20=4),"V","")))))</f>
      </c>
      <c r="D21" s="26">
        <f>IF(A21=" ","",'Lämmer Herdbuch'!N20)</f>
      </c>
      <c r="E21" s="17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8" customHeight="1">
      <c r="A22" s="23" t="str">
        <f>IF(AND('Lämmer Herdbuch'!X19="E",'Lämmer Herdbuch'!Z19="EZ"),'Lämmer Herdbuch'!Y19," ")</f>
        <v> </v>
      </c>
      <c r="B22" s="24">
        <f>IF(A22=" ","",'Lämmer Herdbuch'!A19)</f>
      </c>
      <c r="C22" s="25">
        <f>IF(AND(A22=" "),"",IF(OR('Lämmer Herdbuch'!O19=1),"E",IF(OR('Lämmer Herdbuch'!O19=2),"Z",IF(OR('Lämmer Herdbuch'!O19=3),"D",IF(OR('Lämmer Herdbuch'!O19=4),"V","")))))</f>
      </c>
      <c r="D22" s="26">
        <f>IF(A22=" ","",'Lämmer Herdbuch'!N19)</f>
      </c>
      <c r="E22" s="1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" customHeight="1">
      <c r="A23" s="23" t="str">
        <f>IF(AND('Lämmer Herdbuch'!T23="E",'Lämmer Herdbuch'!V23="EZ"),'Lämmer Herdbuch'!U23," ")</f>
        <v> </v>
      </c>
      <c r="B23" s="24">
        <f>IF(A23=" ","",'Lämmer Herdbuch'!A23)</f>
      </c>
      <c r="C23" s="25">
        <f>IF(AND(A23=" "),"",IF(OR('Lämmer Herdbuch'!O23=1),"E",IF(OR('Lämmer Herdbuch'!O23=2),"Z",IF(OR('Lämmer Herdbuch'!O23=3),"D",IF(OR('Lämmer Herdbuch'!O23=4),"V","")))))</f>
      </c>
      <c r="D23" s="26">
        <f>IF(A23=" ","",'Lämmer Herdbuch'!N23)</f>
      </c>
      <c r="E23" s="17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8" customHeight="1">
      <c r="A24" s="23" t="str">
        <f>IF(AND('Lämmer Herdbuch'!T25="E",'Lämmer Herdbuch'!V25="EZ"),'Lämmer Herdbuch'!U25," ")</f>
        <v> </v>
      </c>
      <c r="B24" s="24">
        <f>IF(A24=" ","",'Lämmer Herdbuch'!A25)</f>
      </c>
      <c r="C24" s="25">
        <f>IF(AND(A24=" "),"",IF(OR('Lämmer Herdbuch'!O25=1),"E",IF(OR('Lämmer Herdbuch'!O25=2),"Z",IF(OR('Lämmer Herdbuch'!O25=3),"D",IF(OR('Lämmer Herdbuch'!O25=4),"V","")))))</f>
      </c>
      <c r="D24" s="26">
        <f>IF(A24=" ","",'Lämmer Herdbuch'!N25)</f>
      </c>
      <c r="E24" s="17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8" customHeight="1">
      <c r="A25" s="23" t="str">
        <f>IF(AND('Lämmer Herdbuch'!T27="E",'Lämmer Herdbuch'!V27="EZ"),'Lämmer Herdbuch'!U27," ")</f>
        <v> </v>
      </c>
      <c r="B25" s="24">
        <f>IF(A25=" ","",'Lämmer Herdbuch'!A27)</f>
      </c>
      <c r="C25" s="25">
        <f>IF(AND(A25=" "),"",IF(OR('Lämmer Herdbuch'!O27=1),"E",IF(OR('Lämmer Herdbuch'!O27=2),"Z",IF(OR('Lämmer Herdbuch'!O27=3),"D",IF(OR('Lämmer Herdbuch'!O27=4),"V","")))))</f>
      </c>
      <c r="D25" s="26">
        <f>IF(A25=" ","",'Lämmer Herdbuch'!N27)</f>
      </c>
      <c r="E25" s="17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8" customHeight="1">
      <c r="A26" s="23" t="str">
        <f>IF(AND('Lämmer Herdbuch'!P22="E",'Lämmer Herdbuch'!R22="EZ"),'Lämmer Herdbuch'!Q22," ")</f>
        <v> </v>
      </c>
      <c r="B26" s="24">
        <f>IF(A26=" ","",'Lämmer Herdbuch'!A22)</f>
      </c>
      <c r="C26" s="25">
        <f>IF(AND(A26=" "),"",IF(OR('Lämmer Herdbuch'!O22=1),"E",IF(OR('Lämmer Herdbuch'!O22=2),"Z",IF(OR('Lämmer Herdbuch'!O22=3),"D",IF(OR('Lämmer Herdbuch'!O22=4),"V","")))))</f>
      </c>
      <c r="D26" s="26">
        <f>IF(A26=" ","",'Lämmer Herdbuch'!N22)</f>
      </c>
      <c r="E26" s="17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8" customHeight="1">
      <c r="A27" s="23" t="str">
        <f>IF(AND('Lämmer Herdbuch'!T22="E",'Lämmer Herdbuch'!V22="EZ"),'Lämmer Herdbuch'!U22," ")</f>
        <v> </v>
      </c>
      <c r="B27" s="24">
        <f>IF(A27=" ","",'Lämmer Herdbuch'!A22)</f>
      </c>
      <c r="C27" s="25">
        <f>IF(AND(A27=" "),"",IF(OR('Lämmer Herdbuch'!O22=1),"E",IF(OR('Lämmer Herdbuch'!O22=2),"Z",IF(OR('Lämmer Herdbuch'!O22=3),"D",IF(OR('Lämmer Herdbuch'!O22=4),"V","")))))</f>
      </c>
      <c r="D27" s="26">
        <f>IF(A27=" ","",'Lämmer Herdbuch'!N22)</f>
      </c>
      <c r="E27" s="17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8" customHeight="1">
      <c r="A28" s="23" t="str">
        <f>IF(AND('Lämmer Herdbuch'!X29="E",'Lämmer Herdbuch'!Z29="EZ"),'Lämmer Herdbuch'!Y29," ")</f>
        <v> </v>
      </c>
      <c r="B28" s="24">
        <f>IF(A28=" ","",'Lämmer Herdbuch'!A29)</f>
      </c>
      <c r="C28" s="25">
        <f>IF(AND(A28=" "),"",IF(OR('Lämmer Herdbuch'!O29=1),"E",IF(OR('Lämmer Herdbuch'!O29=2),"Z",IF(OR('Lämmer Herdbuch'!O29=3),"D",IF(OR('Lämmer Herdbuch'!O29=4),"V","")))))</f>
      </c>
      <c r="D28" s="26">
        <f>IF(A28=" ","",'Lämmer Herdbuch'!N29)</f>
      </c>
      <c r="E28" s="17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8" customHeight="1">
      <c r="A29" s="23" t="str">
        <f>IF(AND('Lämmer Herdbuch'!T31="E",'Lämmer Herdbuch'!V31="EZ"),'Lämmer Herdbuch'!U31," ")</f>
        <v> </v>
      </c>
      <c r="B29" s="24">
        <f>IF(A29=" ","",'Lämmer Herdbuch'!A31)</f>
      </c>
      <c r="C29" s="25">
        <f>IF(AND(A29=" "),"",IF(OR('Lämmer Herdbuch'!O31=1),"E",IF(OR('Lämmer Herdbuch'!O31=2),"Z",IF(OR('Lämmer Herdbuch'!O31=3),"D",IF(OR('Lämmer Herdbuch'!O31=4),"V","")))))</f>
      </c>
      <c r="D29" s="26">
        <f>IF(A29=" ","",'Lämmer Herdbuch'!N31)</f>
      </c>
      <c r="E29" s="17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8" customHeight="1">
      <c r="A30" s="23" t="str">
        <f>IF(AND('Lämmer Herdbuch'!T30="E",'Lämmer Herdbuch'!V30="EZ"),'Lämmer Herdbuch'!U30," ")</f>
        <v> </v>
      </c>
      <c r="B30" s="24">
        <f>IF(A30=" ","",'Lämmer Herdbuch'!A30)</f>
      </c>
      <c r="C30" s="25">
        <f>IF(AND(A30=" "),"",IF(OR('Lämmer Herdbuch'!O30=1),"E",IF(OR('Lämmer Herdbuch'!O30=2),"Z",IF(OR('Lämmer Herdbuch'!O30=3),"D",IF(OR('Lämmer Herdbuch'!O30=4),"V","")))))</f>
      </c>
      <c r="D30" s="26">
        <f>IF(A30=" ","",'Lämmer Herdbuch'!N30)</f>
      </c>
      <c r="E30" s="17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>
      <c r="A31" s="23" t="str">
        <f>IF(AND('Lämmer Herdbuch'!T13="E",'Lämmer Herdbuch'!V13="EZ"),'Lämmer Herdbuch'!U13," ")</f>
        <v> </v>
      </c>
      <c r="B31" s="24">
        <f>IF(A31=" ","",'Lämmer Herdbuch'!A13)</f>
      </c>
      <c r="C31" s="25">
        <f>IF(AND(A31=" "),"",IF(OR('Lämmer Herdbuch'!O13=1),"E",IF(OR('Lämmer Herdbuch'!O13=2),"Z",IF(OR('Lämmer Herdbuch'!O13=3),"D",IF(OR('Lämmer Herdbuch'!O13=4),"V","")))))</f>
      </c>
      <c r="D31" s="26">
        <f>IF(A31=" ","",'Lämmer Herdbuch'!N13)</f>
      </c>
      <c r="E31" s="17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>
      <c r="A32" s="23" t="str">
        <f>IF(AND('Lämmer Herdbuch'!P14="E",'Lämmer Herdbuch'!R14="EZ"),'Lämmer Herdbuch'!Q14," ")</f>
        <v> </v>
      </c>
      <c r="B32" s="24">
        <f>IF(A32=" ","",'Lämmer Herdbuch'!A14)</f>
      </c>
      <c r="C32" s="25">
        <f>IF(AND(A32=" "),"",IF(OR('Lämmer Herdbuch'!O14=1),"E",IF(OR('Lämmer Herdbuch'!O14=2),"Z",IF(OR('Lämmer Herdbuch'!O14=3),"D",IF(OR('Lämmer Herdbuch'!O14=4),"V","")))))</f>
      </c>
      <c r="D32" s="26">
        <f>IF(A32=" ","",'Lämmer Herdbuch'!N14)</f>
      </c>
      <c r="E32" s="17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" customHeight="1">
      <c r="A33" s="23" t="str">
        <f>IF(AND('Lämmer Herdbuch'!P19="E",'Lämmer Herdbuch'!R19="EZ"),'Lämmer Herdbuch'!Q19," ")</f>
        <v> </v>
      </c>
      <c r="B33" s="24">
        <f>IF(A33=" ","",'Lämmer Herdbuch'!A19)</f>
      </c>
      <c r="C33" s="25">
        <f>IF(AND(A33=" "),"",IF(OR('Lämmer Herdbuch'!O19=1),"E",IF(OR('Lämmer Herdbuch'!O19=2),"Z",IF(OR('Lämmer Herdbuch'!O19=3),"D",IF(OR('Lämmer Herdbuch'!O19=4),"V","")))))</f>
      </c>
      <c r="D33" s="26">
        <f>IF(A33=" ","",'Lämmer Herdbuch'!N19)</f>
      </c>
      <c r="E33" s="17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8" customHeight="1">
      <c r="A34" s="23" t="str">
        <f>IF(AND('Lämmer Herdbuch'!X18="E",'Lämmer Herdbuch'!Z18="EZ"),'Lämmer Herdbuch'!Y18," ")</f>
        <v> </v>
      </c>
      <c r="B34" s="24">
        <f>IF(A34=" ","",'Lämmer Herdbuch'!A18)</f>
      </c>
      <c r="C34" s="25">
        <f>IF(AND(A34=" "),"",IF(OR('Lämmer Herdbuch'!O18=1),"E",IF(OR('Lämmer Herdbuch'!O18=2),"Z",IF(OR('Lämmer Herdbuch'!O18=3),"D",IF(OR('Lämmer Herdbuch'!O18=4),"V","")))))</f>
      </c>
      <c r="D34" s="26">
        <f>IF(A34=" ","",'Lämmer Herdbuch'!N18)</f>
      </c>
      <c r="E34" s="17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8" customHeight="1">
      <c r="A35" s="23" t="str">
        <f>IF(AND('Lämmer Herdbuch'!P21="E",'Lämmer Herdbuch'!R21="EZ"),'Lämmer Herdbuch'!Q21," ")</f>
        <v> </v>
      </c>
      <c r="B35" s="24">
        <f>IF(A35=" ","",'Lämmer Herdbuch'!A21)</f>
      </c>
      <c r="C35" s="25">
        <f>IF(AND(A35=" "),"",IF(OR('Lämmer Herdbuch'!O21=1),"E",IF(OR('Lämmer Herdbuch'!O21=2),"Z",IF(OR('Lämmer Herdbuch'!O21=3),"D",IF(OR('Lämmer Herdbuch'!O21=4),"V","")))))</f>
      </c>
      <c r="D35" s="26">
        <f>IF(A35=" ","",'Lämmer Herdbuch'!N21)</f>
      </c>
      <c r="E35" s="17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8" customHeight="1">
      <c r="A36" s="23" t="str">
        <f>IF(AND('Lämmer Herdbuch'!T21="E",'Lämmer Herdbuch'!V21="EZ"),'Lämmer Herdbuch'!U21," ")</f>
        <v> </v>
      </c>
      <c r="B36" s="24">
        <f>IF(A36=" ","",'Lämmer Herdbuch'!A21)</f>
      </c>
      <c r="C36" s="25">
        <f>IF(AND(A36=" "),"",IF(OR('Lämmer Herdbuch'!O21=1),"E",IF(OR('Lämmer Herdbuch'!O21=2),"Z",IF(OR('Lämmer Herdbuch'!O21=3),"D",IF(OR('Lämmer Herdbuch'!O21=4),"V","")))))</f>
      </c>
      <c r="D36" s="26">
        <f>IF(A36=" ","",'Lämmer Herdbuch'!N21)</f>
      </c>
      <c r="E36" s="17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8" customHeight="1">
      <c r="A37" s="23" t="str">
        <f>IF(AND('Lämmer Herdbuch'!T26="E",'Lämmer Herdbuch'!V26="EZ"),'Lämmer Herdbuch'!U26," ")</f>
        <v> </v>
      </c>
      <c r="B37" s="24">
        <f>IF(A37=" ","",'Lämmer Herdbuch'!A26)</f>
      </c>
      <c r="C37" s="25">
        <f>IF(AND(A37=" "),"",IF(OR('Lämmer Herdbuch'!O26=1),"E",IF(OR('Lämmer Herdbuch'!O26=2),"Z",IF(OR('Lämmer Herdbuch'!O26=3),"D",IF(OR('Lämmer Herdbuch'!O26=4),"V","")))))</f>
      </c>
      <c r="D37" s="26">
        <f>IF(A37=" ","",'Lämmer Herdbuch'!N26)</f>
      </c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" customHeight="1">
      <c r="A38" s="23" t="str">
        <f>IF(AND('Lämmer Herdbuch'!T28="E",'Lämmer Herdbuch'!V28="EZ"),'Lämmer Herdbuch'!U28," ")</f>
        <v> </v>
      </c>
      <c r="B38" s="24">
        <f>IF(A38=" ","",'Lämmer Herdbuch'!A28)</f>
      </c>
      <c r="C38" s="25">
        <f>IF(AND(A38=" "),"",IF(OR('Lämmer Herdbuch'!O28=1),"E",IF(OR('Lämmer Herdbuch'!O28=2),"Z",IF(OR('Lämmer Herdbuch'!O28=3),"D",IF(OR('Lämmer Herdbuch'!O28=4),"V","")))))</f>
      </c>
      <c r="D38" s="26">
        <f>IF(A38=" ","",'Lämmer Herdbuch'!N28)</f>
      </c>
      <c r="E38" s="17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8" customHeight="1">
      <c r="A39" s="23" t="str">
        <f>IF(AND('Lämmer Herdbuch'!X30="E",'Lämmer Herdbuch'!Z30="EZ"),'Lämmer Herdbuch'!Y30," ")</f>
        <v> </v>
      </c>
      <c r="B39" s="24">
        <f>IF(A39=" ","",'Lämmer Herdbuch'!A30)</f>
      </c>
      <c r="C39" s="25">
        <f>IF(AND(A39=" "),"",IF(OR('Lämmer Herdbuch'!O30=1),"E",IF(OR('Lämmer Herdbuch'!O30=2),"Z",IF(OR('Lämmer Herdbuch'!O30=3),"D",IF(OR('Lämmer Herdbuch'!O30=4),"V","")))))</f>
      </c>
      <c r="D39" s="26">
        <f>IF(A39=" ","",'Lämmer Herdbuch'!N30)</f>
      </c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8" customHeight="1">
      <c r="A40" s="23" t="str">
        <f>IF(AND('Lämmer Herdbuch'!P35="E",'Lämmer Herdbuch'!R35="EZ"),'Lämmer Herdbuch'!Q35," ")</f>
        <v> </v>
      </c>
      <c r="B40" s="24">
        <f>IF(A40=" ","",'Lämmer Herdbuch'!A35)</f>
      </c>
      <c r="C40" s="25">
        <f>IF(AND(A40=" "),"",IF(OR('Lämmer Herdbuch'!O35=1),"E",IF(OR('Lämmer Herdbuch'!O35=2),"Z",IF(OR('Lämmer Herdbuch'!O35=3),"D",IF(OR('Lämmer Herdbuch'!O35=4),"V","")))))</f>
      </c>
      <c r="D40" s="26">
        <f>IF(A40=" ","",'Lämmer Herdbuch'!N35)</f>
      </c>
      <c r="E40" s="17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8" customHeight="1">
      <c r="A41" s="23" t="str">
        <f>IF(AND('Lämmer Herdbuch'!P34="E",'Lämmer Herdbuch'!R34="EZ"),'Lämmer Herdbuch'!Q34," ")</f>
        <v> </v>
      </c>
      <c r="B41" s="24">
        <f>IF(A41=" ","",'Lämmer Herdbuch'!A34)</f>
      </c>
      <c r="C41" s="25">
        <f>IF(AND(A41=" "),"",IF(OR('Lämmer Herdbuch'!O34=1),"E",IF(OR('Lämmer Herdbuch'!O34=2),"Z",IF(OR('Lämmer Herdbuch'!O34=3),"D",IF(OR('Lämmer Herdbuch'!O34=4),"V","")))))</f>
      </c>
      <c r="D41" s="26">
        <f>IF(A41=" ","",'Lämmer Herdbuch'!N34)</f>
      </c>
      <c r="E41" s="17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8" customHeight="1">
      <c r="A42" s="23" t="str">
        <f>IF(AND('Lämmer Herdbuch'!T34="E",'Lämmer Herdbuch'!V34="EZ"),'Lämmer Herdbuch'!U34," ")</f>
        <v> </v>
      </c>
      <c r="B42" s="24">
        <f>IF(A42=" ","",'Lämmer Herdbuch'!A34)</f>
      </c>
      <c r="C42" s="25">
        <f>IF(AND(A42=" "),"",IF(OR('Lämmer Herdbuch'!O34=1),"E",IF(OR('Lämmer Herdbuch'!O34=2),"Z",IF(OR('Lämmer Herdbuch'!O34=3),"D",IF(OR('Lämmer Herdbuch'!O34=4),"V","")))))</f>
      </c>
      <c r="D42" s="26">
        <f>IF(A42=" ","",'Lämmer Herdbuch'!N34)</f>
      </c>
      <c r="E42" s="17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8" customHeight="1">
      <c r="A43" s="23" t="str">
        <f>IF(AND('Lämmer Herdbuch'!T18="E",'Lämmer Herdbuch'!V18="EZ"),'Lämmer Herdbuch'!U18," ")</f>
        <v> </v>
      </c>
      <c r="B43" s="24">
        <f>IF(A43=" ","",'Lämmer Herdbuch'!A18)</f>
      </c>
      <c r="C43" s="25">
        <f>IF(AND(A43=" "),"",IF(OR('Lämmer Herdbuch'!O18=1),"E",IF(OR('Lämmer Herdbuch'!O18=2),"Z",IF(OR('Lämmer Herdbuch'!O18=3),"D",IF(OR('Lämmer Herdbuch'!O18=4),"V","")))))</f>
      </c>
      <c r="D43" s="26">
        <f>IF(A43=" ","",'Lämmer Herdbuch'!N18)</f>
      </c>
      <c r="E43" s="17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8" customHeight="1">
      <c r="A44" s="23" t="str">
        <f>IF(AND('Lämmer Herdbuch'!T19="E",'Lämmer Herdbuch'!V19="EZ"),'Lämmer Herdbuch'!U19," ")</f>
        <v> </v>
      </c>
      <c r="B44" s="24">
        <f>IF(A44=" ","",'Lämmer Herdbuch'!A19)</f>
      </c>
      <c r="C44" s="25">
        <f>IF(AND(A44=" "),"",IF(OR('Lämmer Herdbuch'!O19=1),"E",IF(OR('Lämmer Herdbuch'!O19=2),"Z",IF(OR('Lämmer Herdbuch'!O19=3),"D",IF(OR('Lämmer Herdbuch'!O19=4),"V","")))))</f>
      </c>
      <c r="D44" s="26">
        <f>IF(A44=" ","",'Lämmer Herdbuch'!N19)</f>
      </c>
      <c r="E44" s="17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8" customHeight="1">
      <c r="A45" s="23" t="str">
        <f>IF(AND('Lämmer Herdbuch'!X21="E",'Lämmer Herdbuch'!Z21="EZ"),'Lämmer Herdbuch'!Y21," ")</f>
        <v> </v>
      </c>
      <c r="B45" s="24">
        <f>IF(A45=" ","",'Lämmer Herdbuch'!A21)</f>
      </c>
      <c r="C45" s="25">
        <f>IF(AND(A45=" "),"",IF(OR('Lämmer Herdbuch'!O21=1),"E",IF(OR('Lämmer Herdbuch'!O21=2),"Z",IF(OR('Lämmer Herdbuch'!O21=3),"D",IF(OR('Lämmer Herdbuch'!O21=4),"V","")))))</f>
      </c>
      <c r="D45" s="26">
        <f>IF(A45=" ","",'Lämmer Herdbuch'!N21)</f>
      </c>
      <c r="E45" s="17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8" customHeight="1">
      <c r="A46" s="23" t="str">
        <f>IF(AND('Lämmer Herdbuch'!T20="E",'Lämmer Herdbuch'!V20="EZ"),'Lämmer Herdbuch'!U20," ")</f>
        <v> </v>
      </c>
      <c r="B46" s="24">
        <f>IF(A46=" ","",'Lämmer Herdbuch'!A20)</f>
      </c>
      <c r="C46" s="25">
        <f>IF(AND(A46=" "),"",IF(OR('Lämmer Herdbuch'!O20=1),"E",IF(OR('Lämmer Herdbuch'!O20=2),"Z",IF(OR('Lämmer Herdbuch'!O20=3),"D",IF(OR('Lämmer Herdbuch'!O20=4),"V","")))))</f>
      </c>
      <c r="D46" s="26">
        <f>IF(A46=" ","",'Lämmer Herdbuch'!N20)</f>
      </c>
      <c r="E46" s="17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8" customHeight="1">
      <c r="A47" s="23" t="str">
        <f>IF(AND('Lämmer Herdbuch'!P27="E",'Lämmer Herdbuch'!R27="EZ"),'Lämmer Herdbuch'!Q27," ")</f>
        <v> </v>
      </c>
      <c r="B47" s="24">
        <f>IF(A47=" ","",'Lämmer Herdbuch'!A27)</f>
      </c>
      <c r="C47" s="25">
        <f>IF(AND(A47=" "),"",IF(OR('Lämmer Herdbuch'!O27=1),"E",IF(OR('Lämmer Herdbuch'!O27=2),"Z",IF(OR('Lämmer Herdbuch'!O27=3),"D",IF(OR('Lämmer Herdbuch'!O27=4),"V","")))))</f>
      </c>
      <c r="D47" s="26">
        <f>IF(A47=" ","",'Lämmer Herdbuch'!N27)</f>
      </c>
      <c r="E47" s="17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8" customHeight="1">
      <c r="A48" s="23" t="str">
        <f>IF(AND('Lämmer Herdbuch'!P26="E",'Lämmer Herdbuch'!R26="EZ"),'Lämmer Herdbuch'!Q26," ")</f>
        <v> </v>
      </c>
      <c r="B48" s="24">
        <f>IF(A48=" ","",'Lämmer Herdbuch'!A26)</f>
      </c>
      <c r="C48" s="25">
        <f>IF(AND(A48=" "),"",IF(OR('Lämmer Herdbuch'!O26=1),"E",IF(OR('Lämmer Herdbuch'!O26=2),"Z",IF(OR('Lämmer Herdbuch'!O26=3),"D",IF(OR('Lämmer Herdbuch'!O26=4),"V","")))))</f>
      </c>
      <c r="D48" s="26">
        <f>IF(A48=" ","",'Lämmer Herdbuch'!N26)</f>
      </c>
      <c r="E48" s="17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8" customHeight="1">
      <c r="A49" s="23" t="str">
        <f>IF(AND('Lämmer Herdbuch'!P28="E",'Lämmer Herdbuch'!R28="EZ"),'Lämmer Herdbuch'!Q28," ")</f>
        <v> </v>
      </c>
      <c r="B49" s="24">
        <f>IF(A49=" ","",'Lämmer Herdbuch'!A28)</f>
      </c>
      <c r="C49" s="25">
        <f>IF(AND(A49=" "),"",IF(OR('Lämmer Herdbuch'!O28=1),"E",IF(OR('Lämmer Herdbuch'!O28=2),"Z",IF(OR('Lämmer Herdbuch'!O28=3),"D",IF(OR('Lämmer Herdbuch'!O28=4),"V","")))))</f>
      </c>
      <c r="D49" s="26">
        <f>IF(A49=" ","",'Lämmer Herdbuch'!N28)</f>
      </c>
      <c r="E49" s="17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8" customHeight="1">
      <c r="A50" s="23" t="str">
        <f>IF(AND('Lämmer Herdbuch'!T16="E",'Lämmer Herdbuch'!V16="EZ"),'Lämmer Herdbuch'!U16," ")</f>
        <v> </v>
      </c>
      <c r="B50" s="24">
        <f>IF(A50=" ","",'Lämmer Herdbuch'!A16)</f>
      </c>
      <c r="C50" s="25">
        <f>IF(AND(A50=" "),"",IF(OR('Lämmer Herdbuch'!O16=1),"E",IF(OR('Lämmer Herdbuch'!O16=2),"Z",IF(OR('Lämmer Herdbuch'!O16=3),"D",IF(OR('Lämmer Herdbuch'!O16=4),"V","")))))</f>
      </c>
      <c r="D50" s="26">
        <f>IF(A50=" ","",'Lämmer Herdbuch'!N16)</f>
      </c>
      <c r="E50" s="17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8" customHeight="1">
      <c r="A51" s="23" t="str">
        <f>IF(AND('Lämmer Herdbuch'!P25="E",'Lämmer Herdbuch'!R25="EZ"),'Lämmer Herdbuch'!Q25," ")</f>
        <v> </v>
      </c>
      <c r="B51" s="24">
        <f>IF(A51=" ","",'Lämmer Herdbuch'!A25)</f>
      </c>
      <c r="C51" s="25">
        <f>IF(AND(A51=" "),"",IF(OR('Lämmer Herdbuch'!O25=1),"E",IF(OR('Lämmer Herdbuch'!O25=2),"Z",IF(OR('Lämmer Herdbuch'!O25=3),"D",IF(OR('Lämmer Herdbuch'!O25=4),"V","")))))</f>
      </c>
      <c r="D51" s="26">
        <f>IF(A51=" ","",'Lämmer Herdbuch'!N25)</f>
      </c>
      <c r="E51" s="17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8" customHeight="1">
      <c r="A52" s="23" t="str">
        <f>IF(AND('Lämmer Herdbuch'!P30="E",'Lämmer Herdbuch'!R30="EZ"),'Lämmer Herdbuch'!Q30," ")</f>
        <v> </v>
      </c>
      <c r="B52" s="24">
        <f>IF(A52=" ","",'Lämmer Herdbuch'!A30)</f>
      </c>
      <c r="C52" s="25">
        <f>IF(AND(A52=" "),"",IF(OR('Lämmer Herdbuch'!O30=1),"E",IF(OR('Lämmer Herdbuch'!O30=2),"Z",IF(OR('Lämmer Herdbuch'!O30=3),"D",IF(OR('Lämmer Herdbuch'!O30=4),"V","")))))</f>
      </c>
      <c r="D52" s="26">
        <f>IF(A52=" ","",'Lämmer Herdbuch'!N30)</f>
      </c>
      <c r="E52" s="17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8" customHeight="1">
      <c r="A53" s="23" t="str">
        <f>IF(AND('Lämmer Herdbuch'!P18="E",'Lämmer Herdbuch'!R18="EZ"),'Lämmer Herdbuch'!Q18," ")</f>
        <v> </v>
      </c>
      <c r="B53" s="24">
        <f>IF(A53=" ","",'Lämmer Herdbuch'!A18)</f>
      </c>
      <c r="C53" s="25">
        <f>IF(AND(A53=" "),"",IF(OR('Lämmer Herdbuch'!O18=1),"E",IF(OR('Lämmer Herdbuch'!O18=2),"Z",IF(OR('Lämmer Herdbuch'!O18=3),"D",IF(OR('Lämmer Herdbuch'!O18=4),"V","")))))</f>
      </c>
      <c r="D53" s="26">
        <f>IF(A53=" ","",'Lämmer Herdbuch'!N18)</f>
      </c>
      <c r="E53" s="17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8" customHeight="1">
      <c r="A54" s="23" t="str">
        <f>IF(AND('Lämmer Herdbuch'!P23="E",'Lämmer Herdbuch'!R23="EZ"),'Lämmer Herdbuch'!Q23," ")</f>
        <v> </v>
      </c>
      <c r="B54" s="24">
        <f>IF(A54=" ","",'Lämmer Herdbuch'!A23)</f>
      </c>
      <c r="C54" s="25">
        <f>IF(AND(A54=" "),"",IF(OR('Lämmer Herdbuch'!O23=1),"E",IF(OR('Lämmer Herdbuch'!O23=2),"Z",IF(OR('Lämmer Herdbuch'!O23=3),"D",IF(OR('Lämmer Herdbuch'!O23=4),"V","")))))</f>
      </c>
      <c r="D54" s="26">
        <f>IF(A54=" ","",'Lämmer Herdbuch'!N23)</f>
      </c>
      <c r="E54" s="17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8" customHeight="1">
      <c r="A55" s="23" t="str">
        <f>IF(AND('Lämmer Herdbuch'!P24="E",'Lämmer Herdbuch'!R24="EZ"),'Lämmer Herdbuch'!Q24," ")</f>
        <v> </v>
      </c>
      <c r="B55" s="24">
        <f>IF(A55=" ","",'Lämmer Herdbuch'!A24)</f>
      </c>
      <c r="C55" s="25">
        <f>IF(AND(A55=" "),"",IF(OR('Lämmer Herdbuch'!O24=1),"E",IF(OR('Lämmer Herdbuch'!O24=2),"Z",IF(OR('Lämmer Herdbuch'!O24=3),"D",IF(OR('Lämmer Herdbuch'!O24=4),"V","")))))</f>
      </c>
      <c r="D55" s="26">
        <f>IF(A55=" ","",'Lämmer Herdbuch'!N24)</f>
      </c>
      <c r="E55" s="17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8" customHeight="1">
      <c r="A56" s="23" t="str">
        <f>IF(AND('Lämmer Herdbuch'!P29="E",'Lämmer Herdbuch'!R29="EZ"),'Lämmer Herdbuch'!Q29," ")</f>
        <v> </v>
      </c>
      <c r="B56" s="24">
        <f>IF(A56=" ","",'Lämmer Herdbuch'!A29)</f>
      </c>
      <c r="C56" s="25">
        <f>IF(AND(A56=" "),"",IF(OR('Lämmer Herdbuch'!O29=1),"E",IF(OR('Lämmer Herdbuch'!O29=2),"Z",IF(OR('Lämmer Herdbuch'!O29=3),"D",IF(OR('Lämmer Herdbuch'!O29=4),"V","")))))</f>
      </c>
      <c r="D56" s="26">
        <f>IF(A56=" ","",'Lämmer Herdbuch'!N29)</f>
      </c>
      <c r="E56" s="17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8" customHeight="1">
      <c r="A57" s="23" t="str">
        <f>IF(AND('Lämmer Herdbuch'!P31="E",'Lämmer Herdbuch'!R31="EZ"),'Lämmer Herdbuch'!Q31," ")</f>
        <v> </v>
      </c>
      <c r="B57" s="24">
        <f>IF(A57=" ","",'Lämmer Herdbuch'!A31)</f>
      </c>
      <c r="C57" s="25">
        <f>IF(AND(A57=" "),"",IF(OR('Lämmer Herdbuch'!O31=1),"E",IF(OR('Lämmer Herdbuch'!O31=2),"Z",IF(OR('Lämmer Herdbuch'!O31=3),"D",IF(OR('Lämmer Herdbuch'!O31=4),"V","")))))</f>
      </c>
      <c r="D57" s="26">
        <f>IF(A57=" ","",'Lämmer Herdbuch'!N31)</f>
      </c>
      <c r="E57" s="17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8" customHeight="1">
      <c r="A58" s="23" t="str">
        <f>IF(AND('Lämmer Herdbuch'!P36="E",'Lämmer Herdbuch'!R36="EZ"),'Lämmer Herdbuch'!Q36," ")</f>
        <v> </v>
      </c>
      <c r="B58" s="24">
        <f>IF(A58=" ","",'Lämmer Herdbuch'!A36)</f>
      </c>
      <c r="C58" s="25">
        <f>IF(AND(A58=" "),"",IF(OR('Lämmer Herdbuch'!O36=1),"E",IF(OR('Lämmer Herdbuch'!O36=2),"Z",IF(OR('Lämmer Herdbuch'!O36=3),"D",IF(OR('Lämmer Herdbuch'!O36=4),"V","")))))</f>
      </c>
      <c r="D58" s="26">
        <f>IF(A58=" ","",'Lämmer Herdbuch'!N36)</f>
      </c>
      <c r="E58" s="17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8" customHeight="1">
      <c r="A59" s="23" t="str">
        <f>IF(AND('Lämmer Herdbuch'!P37="E",'Lämmer Herdbuch'!R37="EZ"),'Lämmer Herdbuch'!Q37," ")</f>
        <v> </v>
      </c>
      <c r="B59" s="24">
        <f>IF(A59=" ","",'Lämmer Herdbuch'!A37)</f>
      </c>
      <c r="C59" s="25">
        <f>IF(AND(A59=" "),"",IF(OR('Lämmer Herdbuch'!O37=1),"E",IF(OR('Lämmer Herdbuch'!O37=2),"Z",IF(OR('Lämmer Herdbuch'!O37=3),"D",IF(OR('Lämmer Herdbuch'!O37=4),"V","")))))</f>
      </c>
      <c r="D59" s="26">
        <f>IF(A59=" ","",'Lämmer Herdbuch'!N37)</f>
      </c>
      <c r="E59" s="17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8" customHeight="1">
      <c r="A60" s="23" t="str">
        <f>IF(AND('Lämmer Herdbuch'!P38="E",'Lämmer Herdbuch'!R38="EZ"),'Lämmer Herdbuch'!Q38," ")</f>
        <v> </v>
      </c>
      <c r="B60" s="24">
        <f>IF(A60=" ","",'Lämmer Herdbuch'!A38)</f>
      </c>
      <c r="C60" s="25">
        <f>IF(AND(A60=" "),"",IF(OR('Lämmer Herdbuch'!O38=1),"E",IF(OR('Lämmer Herdbuch'!O38=2),"Z",IF(OR('Lämmer Herdbuch'!O38=3),"D",IF(OR('Lämmer Herdbuch'!O38=4),"V","")))))</f>
      </c>
      <c r="D60" s="26">
        <f>IF(A60=" ","",'Lämmer Herdbuch'!N38)</f>
      </c>
      <c r="E60" s="17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8" customHeight="1">
      <c r="A61" s="23" t="str">
        <f>IF(AND('Lämmer Herdbuch'!P39="E",'Lämmer Herdbuch'!R39="EZ"),'Lämmer Herdbuch'!Q39," ")</f>
        <v> </v>
      </c>
      <c r="B61" s="24">
        <f>IF(A61=" ","",'Lämmer Herdbuch'!A39)</f>
      </c>
      <c r="C61" s="25">
        <f>IF(AND(A61=" "),"",IF(OR('Lämmer Herdbuch'!O39=1),"E",IF(OR('Lämmer Herdbuch'!O39=2),"Z",IF(OR('Lämmer Herdbuch'!O39=3),"D",IF(OR('Lämmer Herdbuch'!O39=4),"V","")))))</f>
      </c>
      <c r="D61" s="26">
        <f>IF(A61=" ","",'Lämmer Herdbuch'!N39)</f>
      </c>
      <c r="E61" s="17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8" customHeight="1">
      <c r="A62" s="23" t="str">
        <f>IF(AND('Lämmer Herdbuch'!P40="E",'Lämmer Herdbuch'!R40="EZ"),'Lämmer Herdbuch'!Q40," ")</f>
        <v> </v>
      </c>
      <c r="B62" s="24">
        <f>IF(A62=" ","",'Lämmer Herdbuch'!A40)</f>
      </c>
      <c r="C62" s="25">
        <f>IF(AND(A62=" "),"",IF(OR('Lämmer Herdbuch'!O40=1),"E",IF(OR('Lämmer Herdbuch'!O40=2),"Z",IF(OR('Lämmer Herdbuch'!O40=3),"D",IF(OR('Lämmer Herdbuch'!O40=4),"V","")))))</f>
      </c>
      <c r="D62" s="26">
        <f>IF(A62=" ","",'Lämmer Herdbuch'!N40)</f>
      </c>
      <c r="E62" s="17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8" customHeight="1">
      <c r="A63" s="23" t="str">
        <f>IF(AND('Lämmer Herdbuch'!P41="E",'Lämmer Herdbuch'!R41="EZ"),'Lämmer Herdbuch'!Q41," ")</f>
        <v> </v>
      </c>
      <c r="B63" s="24">
        <f>IF(A63=" ","",'Lämmer Herdbuch'!A41)</f>
      </c>
      <c r="C63" s="25">
        <f>IF(AND(A63=" "),"",IF(OR('Lämmer Herdbuch'!O41=1),"E",IF(OR('Lämmer Herdbuch'!O41=2),"Z",IF(OR('Lämmer Herdbuch'!O41=3),"D",IF(OR('Lämmer Herdbuch'!O41=4),"V","")))))</f>
      </c>
      <c r="D63" s="26">
        <f>IF(A63=" ","",'Lämmer Herdbuch'!N41)</f>
      </c>
      <c r="E63" s="17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8" customHeight="1">
      <c r="A64" s="23" t="str">
        <f>IF(AND('Lämmer Herdbuch'!P42="E",'Lämmer Herdbuch'!R42="EZ"),'Lämmer Herdbuch'!Q42," ")</f>
        <v> </v>
      </c>
      <c r="B64" s="24">
        <f>IF(A64=" ","",'Lämmer Herdbuch'!A42)</f>
      </c>
      <c r="C64" s="25">
        <f>IF(AND(A64=" "),"",IF(OR('Lämmer Herdbuch'!O42=1),"E",IF(OR('Lämmer Herdbuch'!O42=2),"Z",IF(OR('Lämmer Herdbuch'!O42=3),"D",IF(OR('Lämmer Herdbuch'!O42=4),"V","")))))</f>
      </c>
      <c r="D64" s="26">
        <f>IF(A64=" ","",'Lämmer Herdbuch'!N42)</f>
      </c>
      <c r="E64" s="17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8" customHeight="1">
      <c r="A65" s="23" t="str">
        <f>IF(AND('Lämmer Herdbuch'!P43="E",'Lämmer Herdbuch'!R43="EZ"),'Lämmer Herdbuch'!Q43," ")</f>
        <v> </v>
      </c>
      <c r="B65" s="24">
        <f>IF(A65=" ","",'Lämmer Herdbuch'!A43)</f>
      </c>
      <c r="C65" s="25">
        <f>IF(AND(A65=" "),"",IF(OR('Lämmer Herdbuch'!O43=1),"E",IF(OR('Lämmer Herdbuch'!O43=2),"Z",IF(OR('Lämmer Herdbuch'!O43=3),"D",IF(OR('Lämmer Herdbuch'!O43=4),"V","")))))</f>
      </c>
      <c r="D65" s="26">
        <f>IF(A65=" ","",'Lämmer Herdbuch'!N43)</f>
      </c>
      <c r="E65" s="17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8" customHeight="1">
      <c r="A66" s="23" t="str">
        <f>IF(AND('Lämmer Herdbuch'!P44="E",'Lämmer Herdbuch'!R44="EZ"),'Lämmer Herdbuch'!Q44," ")</f>
        <v> </v>
      </c>
      <c r="B66" s="24">
        <f>IF(A66=" ","",'Lämmer Herdbuch'!A44)</f>
      </c>
      <c r="C66" s="25">
        <f>IF(AND(A66=" "),"",IF(OR('Lämmer Herdbuch'!O44=1),"E",IF(OR('Lämmer Herdbuch'!O44=2),"Z",IF(OR('Lämmer Herdbuch'!O44=3),"D",IF(OR('Lämmer Herdbuch'!O44=4),"V","")))))</f>
      </c>
      <c r="D66" s="26">
        <f>IF(A66=" ","",'Lämmer Herdbuch'!N44)</f>
      </c>
      <c r="E66" s="17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8" customHeight="1">
      <c r="A67" s="23" t="str">
        <f>IF(AND('Lämmer Herdbuch'!P45="E",'Lämmer Herdbuch'!R45="EZ"),'Lämmer Herdbuch'!Q45," ")</f>
        <v> </v>
      </c>
      <c r="B67" s="24">
        <f>IF(A67=" ","",'Lämmer Herdbuch'!A45)</f>
      </c>
      <c r="C67" s="25">
        <f>IF(AND(A67=" "),"",IF(OR('Lämmer Herdbuch'!O45=1),"E",IF(OR('Lämmer Herdbuch'!O45=2),"Z",IF(OR('Lämmer Herdbuch'!O45=3),"D",IF(OR('Lämmer Herdbuch'!O45=4),"V","")))))</f>
      </c>
      <c r="D67" s="26">
        <f>IF(A67=" ","",'Lämmer Herdbuch'!N45)</f>
      </c>
      <c r="E67" s="17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8" customHeight="1">
      <c r="A68" s="23" t="str">
        <f>IF(AND('Lämmer Herdbuch'!P46="E",'Lämmer Herdbuch'!R46="EZ"),'Lämmer Herdbuch'!Q46," ")</f>
        <v> </v>
      </c>
      <c r="B68" s="24">
        <f>IF(A68=" ","",'Lämmer Herdbuch'!A46)</f>
      </c>
      <c r="C68" s="25">
        <f>IF(AND(A68=" "),"",IF(OR('Lämmer Herdbuch'!O46=1),"E",IF(OR('Lämmer Herdbuch'!O46=2),"Z",IF(OR('Lämmer Herdbuch'!O46=3),"D",IF(OR('Lämmer Herdbuch'!O46=4),"V","")))))</f>
      </c>
      <c r="D68" s="26">
        <f>IF(A68=" ","",'Lämmer Herdbuch'!N46)</f>
      </c>
      <c r="E68" s="17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8" customHeight="1">
      <c r="A69" s="23" t="str">
        <f>IF(AND('Lämmer Herdbuch'!P47="E",'Lämmer Herdbuch'!R47="EZ"),'Lämmer Herdbuch'!Q47," ")</f>
        <v> </v>
      </c>
      <c r="B69" s="24">
        <f>IF(A69=" ","",'Lämmer Herdbuch'!A47)</f>
      </c>
      <c r="C69" s="25">
        <f>IF(AND(A69=" "),"",IF(OR('Lämmer Herdbuch'!O47=1),"E",IF(OR('Lämmer Herdbuch'!O47=2),"Z",IF(OR('Lämmer Herdbuch'!O47=3),"D",IF(OR('Lämmer Herdbuch'!O47=4),"V","")))))</f>
      </c>
      <c r="D69" s="26">
        <f>IF(A69=" ","",'Lämmer Herdbuch'!N47)</f>
      </c>
      <c r="E69" s="17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8" customHeight="1">
      <c r="A70" s="23" t="str">
        <f>IF(AND('Lämmer Herdbuch'!P48="E",'Lämmer Herdbuch'!R48="EZ"),'Lämmer Herdbuch'!Q48," ")</f>
        <v> </v>
      </c>
      <c r="B70" s="24">
        <f>IF(A70=" ","",'Lämmer Herdbuch'!A48)</f>
      </c>
      <c r="C70" s="25">
        <f>IF(AND(A70=" "),"",IF(OR('Lämmer Herdbuch'!O48=1),"E",IF(OR('Lämmer Herdbuch'!O48=2),"Z",IF(OR('Lämmer Herdbuch'!O48=3),"D",IF(OR('Lämmer Herdbuch'!O48=4),"V","")))))</f>
      </c>
      <c r="D70" s="26">
        <f>IF(A70=" ","",'Lämmer Herdbuch'!N48)</f>
      </c>
      <c r="E70" s="17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8" customHeight="1">
      <c r="A71" s="23" t="str">
        <f>IF(AND('Lämmer Herdbuch'!P49="E",'Lämmer Herdbuch'!R49="EZ"),'Lämmer Herdbuch'!Q49," ")</f>
        <v> </v>
      </c>
      <c r="B71" s="24">
        <f>IF(A71=" ","",'Lämmer Herdbuch'!A49)</f>
      </c>
      <c r="C71" s="25">
        <f>IF(AND(A71=" "),"",IF(OR('Lämmer Herdbuch'!O49=1),"E",IF(OR('Lämmer Herdbuch'!O49=2),"Z",IF(OR('Lämmer Herdbuch'!O49=3),"D",IF(OR('Lämmer Herdbuch'!O49=4),"V","")))))</f>
      </c>
      <c r="D71" s="26">
        <f>IF(A71=" ","",'Lämmer Herdbuch'!N49)</f>
      </c>
      <c r="E71" s="17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8" customHeight="1">
      <c r="A72" s="23" t="str">
        <f>IF(AND('Lämmer Herdbuch'!P50="E",'Lämmer Herdbuch'!R50="EZ"),'Lämmer Herdbuch'!Q50," ")</f>
        <v> </v>
      </c>
      <c r="B72" s="24">
        <f>IF(A72=" ","",'Lämmer Herdbuch'!A50)</f>
      </c>
      <c r="C72" s="25">
        <f>IF(AND(A72=" "),"",IF(OR('Lämmer Herdbuch'!O50=1),"E",IF(OR('Lämmer Herdbuch'!O50=2),"Z",IF(OR('Lämmer Herdbuch'!O50=3),"D",IF(OR('Lämmer Herdbuch'!O50=4),"V","")))))</f>
      </c>
      <c r="D72" s="26">
        <f>IF(A72=" ","",'Lämmer Herdbuch'!N50)</f>
      </c>
      <c r="E72" s="17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8" customHeight="1">
      <c r="A73" s="23" t="str">
        <f>IF(AND('Lämmer Herdbuch'!P51="E",'Lämmer Herdbuch'!R51="EZ"),'Lämmer Herdbuch'!Q51," ")</f>
        <v> </v>
      </c>
      <c r="B73" s="24">
        <f>IF(A73=" ","",'Lämmer Herdbuch'!A51)</f>
      </c>
      <c r="C73" s="25">
        <f>IF(AND(A73=" "),"",IF(OR('Lämmer Herdbuch'!O51=1),"E",IF(OR('Lämmer Herdbuch'!O51=2),"Z",IF(OR('Lämmer Herdbuch'!O51=3),"D",IF(OR('Lämmer Herdbuch'!O51=4),"V","")))))</f>
      </c>
      <c r="D73" s="26">
        <f>IF(A73=" ","",'Lämmer Herdbuch'!N51)</f>
      </c>
      <c r="E73" s="17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8" customHeight="1">
      <c r="A74" s="23" t="str">
        <f>IF(AND('Lämmer Herdbuch'!P52="E",'Lämmer Herdbuch'!R52="EZ"),'Lämmer Herdbuch'!Q52," ")</f>
        <v> </v>
      </c>
      <c r="B74" s="24">
        <f>IF(A74=" ","",'Lämmer Herdbuch'!A52)</f>
      </c>
      <c r="C74" s="25">
        <f>IF(AND(A74=" "),"",IF(OR('Lämmer Herdbuch'!O52=1),"E",IF(OR('Lämmer Herdbuch'!O52=2),"Z",IF(OR('Lämmer Herdbuch'!O52=3),"D",IF(OR('Lämmer Herdbuch'!O52=4),"V","")))))</f>
      </c>
      <c r="D74" s="26">
        <f>IF(A74=" ","",'Lämmer Herdbuch'!N52)</f>
      </c>
      <c r="E74" s="17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8" customHeight="1">
      <c r="A75" s="23" t="str">
        <f>IF(AND('Lämmer Herdbuch'!P53="E",'Lämmer Herdbuch'!R53="EZ"),'Lämmer Herdbuch'!Q53," ")</f>
        <v> </v>
      </c>
      <c r="B75" s="24">
        <f>IF(A75=" ","",'Lämmer Herdbuch'!A53)</f>
      </c>
      <c r="C75" s="25">
        <f>IF(AND(A75=" "),"",IF(OR('Lämmer Herdbuch'!O53=1),"E",IF(OR('Lämmer Herdbuch'!O53=2),"Z",IF(OR('Lämmer Herdbuch'!O53=3),"D",IF(OR('Lämmer Herdbuch'!O53=4),"V","")))))</f>
      </c>
      <c r="D75" s="26">
        <f>IF(A75=" ","",'Lämmer Herdbuch'!N53)</f>
      </c>
      <c r="E75" s="17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8" customHeight="1">
      <c r="A76" s="23" t="str">
        <f>IF(AND('Lämmer Herdbuch'!P54="E",'Lämmer Herdbuch'!R54="EZ"),'Lämmer Herdbuch'!Q54," ")</f>
        <v> </v>
      </c>
      <c r="B76" s="24">
        <f>IF(A76=" ","",'Lämmer Herdbuch'!A54)</f>
      </c>
      <c r="C76" s="25">
        <f>IF(AND(A76=" "),"",IF(OR('Lämmer Herdbuch'!O54=1),"E",IF(OR('Lämmer Herdbuch'!O54=2),"Z",IF(OR('Lämmer Herdbuch'!O54=3),"D",IF(OR('Lämmer Herdbuch'!O54=4),"V","")))))</f>
      </c>
      <c r="D76" s="26">
        <f>IF(A76=" ","",'Lämmer Herdbuch'!N54)</f>
      </c>
      <c r="E76" s="17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8" customHeight="1">
      <c r="A77" s="23" t="str">
        <f>IF(AND('Lämmer Herdbuch'!P55="E",'Lämmer Herdbuch'!R55="EZ"),'Lämmer Herdbuch'!Q55," ")</f>
        <v> </v>
      </c>
      <c r="B77" s="24">
        <f>IF(A77=" ","",'Lämmer Herdbuch'!A55)</f>
      </c>
      <c r="C77" s="25">
        <f>IF(AND(A77=" "),"",IF(OR('Lämmer Herdbuch'!O55=1),"E",IF(OR('Lämmer Herdbuch'!O55=2),"Z",IF(OR('Lämmer Herdbuch'!O55=3),"D",IF(OR('Lämmer Herdbuch'!O55=4),"V","")))))</f>
      </c>
      <c r="D77" s="26">
        <f>IF(A77=" ","",'Lämmer Herdbuch'!N55)</f>
      </c>
      <c r="E77" s="17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8" customHeight="1">
      <c r="A78" s="23" t="str">
        <f>IF(AND('Lämmer Herdbuch'!P56="E",'Lämmer Herdbuch'!R56="EZ"),'Lämmer Herdbuch'!Q56," ")</f>
        <v> </v>
      </c>
      <c r="B78" s="24">
        <f>IF(A78=" ","",'Lämmer Herdbuch'!A56)</f>
      </c>
      <c r="C78" s="25">
        <f>IF(AND(A78=" "),"",IF(OR('Lämmer Herdbuch'!O56=1),"E",IF(OR('Lämmer Herdbuch'!O56=2),"Z",IF(OR('Lämmer Herdbuch'!O56=3),"D",IF(OR('Lämmer Herdbuch'!O56=4),"V","")))))</f>
      </c>
      <c r="D78" s="26">
        <f>IF(A78=" ","",'Lämmer Herdbuch'!N56)</f>
      </c>
      <c r="E78" s="17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8" customHeight="1">
      <c r="A79" s="23" t="str">
        <f>IF(AND('Lämmer Herdbuch'!P57="E",'Lämmer Herdbuch'!R57="EZ"),'Lämmer Herdbuch'!Q57," ")</f>
        <v> </v>
      </c>
      <c r="B79" s="24">
        <f>IF(A79=" ","",'Lämmer Herdbuch'!A57)</f>
      </c>
      <c r="C79" s="25">
        <f>IF(AND(A79=" "),"",IF(OR('Lämmer Herdbuch'!O57=1),"E",IF(OR('Lämmer Herdbuch'!O57=2),"Z",IF(OR('Lämmer Herdbuch'!O57=3),"D",IF(OR('Lämmer Herdbuch'!O57=4),"V","")))))</f>
      </c>
      <c r="D79" s="26">
        <f>IF(A79=" ","",'Lämmer Herdbuch'!N57)</f>
      </c>
      <c r="E79" s="17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8" customHeight="1">
      <c r="A80" s="23" t="str">
        <f>IF(AND('Lämmer Herdbuch'!P58="E",'Lämmer Herdbuch'!R58="EZ"),'Lämmer Herdbuch'!Q58," ")</f>
        <v> </v>
      </c>
      <c r="B80" s="24">
        <f>IF(A80=" ","",'Lämmer Herdbuch'!A58)</f>
      </c>
      <c r="C80" s="25">
        <f>IF(AND(A80=" "),"",IF(OR('Lämmer Herdbuch'!O58=1),"E",IF(OR('Lämmer Herdbuch'!O58=2),"Z",IF(OR('Lämmer Herdbuch'!O58=3),"D",IF(OR('Lämmer Herdbuch'!O58=4),"V","")))))</f>
      </c>
      <c r="D80" s="26">
        <f>IF(A80=" ","",'Lämmer Herdbuch'!N58)</f>
      </c>
      <c r="E80" s="17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8" customHeight="1">
      <c r="A81" s="23" t="str">
        <f>IF(AND('Lämmer Herdbuch'!P59="E",'Lämmer Herdbuch'!R59="EZ"),'Lämmer Herdbuch'!Q59," ")</f>
        <v> </v>
      </c>
      <c r="B81" s="24">
        <f>IF(A81=" ","",'Lämmer Herdbuch'!A59)</f>
      </c>
      <c r="C81" s="25">
        <f>IF(AND(A81=" "),"",IF(OR('Lämmer Herdbuch'!O59=1),"E",IF(OR('Lämmer Herdbuch'!O59=2),"Z",IF(OR('Lämmer Herdbuch'!O59=3),"D",IF(OR('Lämmer Herdbuch'!O59=4),"V","")))))</f>
      </c>
      <c r="D81" s="26">
        <f>IF(A81=" ","",'Lämmer Herdbuch'!N59)</f>
      </c>
      <c r="E81" s="17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8" customHeight="1">
      <c r="A82" s="23" t="str">
        <f>IF(AND('Lämmer Herdbuch'!P60="E",'Lämmer Herdbuch'!R60="EZ"),'Lämmer Herdbuch'!Q60," ")</f>
        <v> </v>
      </c>
      <c r="B82" s="24">
        <f>IF(A82=" ","",'Lämmer Herdbuch'!A60)</f>
      </c>
      <c r="C82" s="25">
        <f>IF(AND(A82=" "),"",IF(OR('Lämmer Herdbuch'!O60=1),"E",IF(OR('Lämmer Herdbuch'!O60=2),"Z",IF(OR('Lämmer Herdbuch'!O60=3),"D",IF(OR('Lämmer Herdbuch'!O60=4),"V","")))))</f>
      </c>
      <c r="D82" s="26">
        <f>IF(A82=" ","",'Lämmer Herdbuch'!N60)</f>
      </c>
      <c r="E82" s="17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8" customHeight="1">
      <c r="A83" s="23" t="str">
        <f>IF(AND('Lämmer Herdbuch'!P61="E",'Lämmer Herdbuch'!R61="EZ"),'Lämmer Herdbuch'!Q61," ")</f>
        <v> </v>
      </c>
      <c r="B83" s="24">
        <f>IF(A83=" ","",'Lämmer Herdbuch'!A61)</f>
      </c>
      <c r="C83" s="25">
        <f>IF(AND(A83=" "),"",IF(OR('Lämmer Herdbuch'!O61=1),"E",IF(OR('Lämmer Herdbuch'!O61=2),"Z",IF(OR('Lämmer Herdbuch'!O61=3),"D",IF(OR('Lämmer Herdbuch'!O61=4),"V","")))))</f>
      </c>
      <c r="D83" s="26">
        <f>IF(A83=" ","",'Lämmer Herdbuch'!N61)</f>
      </c>
      <c r="E83" s="17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8" customHeight="1">
      <c r="A84" s="23" t="str">
        <f>IF(AND('Lämmer Herdbuch'!P62="E",'Lämmer Herdbuch'!R62="EZ"),'Lämmer Herdbuch'!Q62," ")</f>
        <v> </v>
      </c>
      <c r="B84" s="24">
        <f>IF(A84=" ","",'Lämmer Herdbuch'!A62)</f>
      </c>
      <c r="C84" s="25">
        <f>IF(AND(A84=" "),"",IF(OR('Lämmer Herdbuch'!O62=1),"E",IF(OR('Lämmer Herdbuch'!O62=2),"Z",IF(OR('Lämmer Herdbuch'!O62=3),"D",IF(OR('Lämmer Herdbuch'!O62=4),"V","")))))</f>
      </c>
      <c r="D84" s="26">
        <f>IF(A84=" ","",'Lämmer Herdbuch'!N62)</f>
      </c>
      <c r="E84" s="17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8" customHeight="1">
      <c r="A85" s="23" t="str">
        <f>IF(AND('Lämmer Herdbuch'!P63="E",'Lämmer Herdbuch'!R63="EZ"),'Lämmer Herdbuch'!Q63," ")</f>
        <v> </v>
      </c>
      <c r="B85" s="24">
        <f>IF(A85=" ","",'Lämmer Herdbuch'!A63)</f>
      </c>
      <c r="C85" s="25">
        <f>IF(AND(A85=" "),"",IF(OR('Lämmer Herdbuch'!O63=1),"E",IF(OR('Lämmer Herdbuch'!O63=2),"Z",IF(OR('Lämmer Herdbuch'!O63=3),"D",IF(OR('Lämmer Herdbuch'!O63=4),"V","")))))</f>
      </c>
      <c r="D85" s="26">
        <f>IF(A85=" ","",'Lämmer Herdbuch'!N63)</f>
      </c>
      <c r="E85" s="17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8" customHeight="1">
      <c r="A86" s="23" t="str">
        <f>IF(AND('Lämmer Herdbuch'!P64="E",'Lämmer Herdbuch'!R64="EZ"),'Lämmer Herdbuch'!Q64," ")</f>
        <v> </v>
      </c>
      <c r="B86" s="24">
        <f>IF(A86=" ","",'Lämmer Herdbuch'!A64)</f>
      </c>
      <c r="C86" s="25">
        <f>IF(AND(A86=" "),"",IF(OR('Lämmer Herdbuch'!O64=1),"E",IF(OR('Lämmer Herdbuch'!O64=2),"Z",IF(OR('Lämmer Herdbuch'!O64=3),"D",IF(OR('Lämmer Herdbuch'!O64=4),"V","")))))</f>
      </c>
      <c r="D86" s="26">
        <f>IF(A86=" ","",'Lämmer Herdbuch'!N64)</f>
      </c>
      <c r="E86" s="17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8" customHeight="1">
      <c r="A87" s="23" t="str">
        <f>IF(AND('Lämmer Herdbuch'!P65="E",'Lämmer Herdbuch'!R65="EZ"),'Lämmer Herdbuch'!Q65," ")</f>
        <v> </v>
      </c>
      <c r="B87" s="24">
        <f>IF(A87=" ","",'Lämmer Herdbuch'!A65)</f>
      </c>
      <c r="C87" s="25">
        <f>IF(AND(A87=" "),"",IF(OR('Lämmer Herdbuch'!O65=1),"E",IF(OR('Lämmer Herdbuch'!O65=2),"Z",IF(OR('Lämmer Herdbuch'!O65=3),"D",IF(OR('Lämmer Herdbuch'!O65=4),"V","")))))</f>
      </c>
      <c r="D87" s="26">
        <f>IF(A87=" ","",'Lämmer Herdbuch'!N65)</f>
      </c>
      <c r="E87" s="17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8" customHeight="1">
      <c r="A88" s="23" t="str">
        <f>IF(AND('Lämmer Herdbuch'!T24="E",'Lämmer Herdbuch'!V24="EZ"),'Lämmer Herdbuch'!U24," ")</f>
        <v> </v>
      </c>
      <c r="B88" s="24">
        <f>IF(A88=" ","",'Lämmer Herdbuch'!A24)</f>
      </c>
      <c r="C88" s="25">
        <f>IF(AND(A88=" "),"",IF(OR('Lämmer Herdbuch'!O24=1),"E",IF(OR('Lämmer Herdbuch'!O24=2),"Z",IF(OR('Lämmer Herdbuch'!O24=3),"D",IF(OR('Lämmer Herdbuch'!O24=4),"V","")))))</f>
      </c>
      <c r="D88" s="26">
        <f>IF(A88=" ","",'Lämmer Herdbuch'!N24)</f>
      </c>
      <c r="E88" s="17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8" customHeight="1">
      <c r="A89" s="23" t="str">
        <f>IF(AND('Lämmer Herdbuch'!T29="E",'Lämmer Herdbuch'!V29="EZ"),'Lämmer Herdbuch'!U29," ")</f>
        <v> </v>
      </c>
      <c r="B89" s="24">
        <f>IF(A89=" ","",'Lämmer Herdbuch'!A29)</f>
      </c>
      <c r="C89" s="25">
        <f>IF(AND(A89=" "),"",IF(OR('Lämmer Herdbuch'!O29=1),"E",IF(OR('Lämmer Herdbuch'!O29=2),"Z",IF(OR('Lämmer Herdbuch'!O29=3),"D",IF(OR('Lämmer Herdbuch'!O29=4),"V","")))))</f>
      </c>
      <c r="D89" s="26">
        <f>IF(A89=" ","",'Lämmer Herdbuch'!N29)</f>
      </c>
      <c r="E89" s="17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18" customHeight="1">
      <c r="A90" s="23" t="str">
        <f>IF(AND('Lämmer Herdbuch'!T33="E",'Lämmer Herdbuch'!V33="EZ"),'Lämmer Herdbuch'!U33," ")</f>
        <v> </v>
      </c>
      <c r="B90" s="24">
        <f>IF(A90=" ","",'Lämmer Herdbuch'!A33)</f>
      </c>
      <c r="C90" s="25">
        <f>IF(AND(A90=" "),"",IF(OR('Lämmer Herdbuch'!O33=1),"E",IF(OR('Lämmer Herdbuch'!O33=2),"Z",IF(OR('Lämmer Herdbuch'!O33=3),"D",IF(OR('Lämmer Herdbuch'!O33=4),"V","")))))</f>
      </c>
      <c r="D90" s="26">
        <f>IF(A90=" ","",'Lämmer Herdbuch'!N33)</f>
      </c>
      <c r="E90" s="17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18" customHeight="1">
      <c r="A91" s="23" t="str">
        <f>IF(AND('Lämmer Herdbuch'!T35="E",'Lämmer Herdbuch'!V35="EZ"),'Lämmer Herdbuch'!U35," ")</f>
        <v> </v>
      </c>
      <c r="B91" s="24">
        <f>IF(A91=" ","",'Lämmer Herdbuch'!A35)</f>
      </c>
      <c r="C91" s="25">
        <f>IF(AND(A91=" "),"",IF(OR('Lämmer Herdbuch'!O35=1),"E",IF(OR('Lämmer Herdbuch'!O35=2),"Z",IF(OR('Lämmer Herdbuch'!O35=3),"D",IF(OR('Lämmer Herdbuch'!O35=4),"V","")))))</f>
      </c>
      <c r="D91" s="26">
        <f>IF(A91=" ","",'Lämmer Herdbuch'!N35)</f>
      </c>
      <c r="E91" s="17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8" customHeight="1">
      <c r="A92" s="23" t="str">
        <f>IF(AND('Lämmer Herdbuch'!T36="E",'Lämmer Herdbuch'!V36="EZ"),'Lämmer Herdbuch'!U36," ")</f>
        <v> </v>
      </c>
      <c r="B92" s="24">
        <f>IF(A92=" ","",'Lämmer Herdbuch'!A36)</f>
      </c>
      <c r="C92" s="25">
        <f>IF(AND(A92=" "),"",IF(OR('Lämmer Herdbuch'!O36=1),"E",IF(OR('Lämmer Herdbuch'!O36=2),"Z",IF(OR('Lämmer Herdbuch'!O36=3),"D",IF(OR('Lämmer Herdbuch'!O36=4),"V","")))))</f>
      </c>
      <c r="D92" s="26">
        <f>IF(A92=" ","",'Lämmer Herdbuch'!N36)</f>
      </c>
      <c r="E92" s="17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8" customHeight="1">
      <c r="A93" s="23" t="str">
        <f>IF(AND('Lämmer Herdbuch'!T37="E",'Lämmer Herdbuch'!V37="EZ"),'Lämmer Herdbuch'!U37," ")</f>
        <v> </v>
      </c>
      <c r="B93" s="24">
        <f>IF(A93=" ","",'Lämmer Herdbuch'!A37)</f>
      </c>
      <c r="C93" s="25">
        <f>IF(AND(A93=" "),"",IF(OR('Lämmer Herdbuch'!O37=1),"E",IF(OR('Lämmer Herdbuch'!O37=2),"Z",IF(OR('Lämmer Herdbuch'!O37=3),"D",IF(OR('Lämmer Herdbuch'!O37=4),"V","")))))</f>
      </c>
      <c r="D93" s="26">
        <f>IF(A93=" ","",'Lämmer Herdbuch'!N37)</f>
      </c>
      <c r="E93" s="17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8" customHeight="1">
      <c r="A94" s="23" t="str">
        <f>IF(AND('Lämmer Herdbuch'!T38="E",'Lämmer Herdbuch'!V38="EZ"),'Lämmer Herdbuch'!U38," ")</f>
        <v> </v>
      </c>
      <c r="B94" s="24">
        <f>IF(A94=" ","",'Lämmer Herdbuch'!A38)</f>
      </c>
      <c r="C94" s="25">
        <f>IF(AND(A94=" "),"",IF(OR('Lämmer Herdbuch'!O38=1),"E",IF(OR('Lämmer Herdbuch'!O38=2),"Z",IF(OR('Lämmer Herdbuch'!O38=3),"D",IF(OR('Lämmer Herdbuch'!O38=4),"V","")))))</f>
      </c>
      <c r="D94" s="26">
        <f>IF(A94=" ","",'Lämmer Herdbuch'!N38)</f>
      </c>
      <c r="E94" s="17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8" customHeight="1">
      <c r="A95" s="23" t="str">
        <f>IF(AND('Lämmer Herdbuch'!T39="E",'Lämmer Herdbuch'!V39="EZ"),'Lämmer Herdbuch'!U39," ")</f>
        <v> </v>
      </c>
      <c r="B95" s="24">
        <f>IF(A95=" ","",'Lämmer Herdbuch'!A39)</f>
      </c>
      <c r="C95" s="25">
        <f>IF(AND(A95=" "),"",IF(OR('Lämmer Herdbuch'!O39=1),"E",IF(OR('Lämmer Herdbuch'!O39=2),"Z",IF(OR('Lämmer Herdbuch'!O39=3),"D",IF(OR('Lämmer Herdbuch'!O39=4),"V","")))))</f>
      </c>
      <c r="D95" s="26">
        <f>IF(A95=" ","",'Lämmer Herdbuch'!N39)</f>
      </c>
      <c r="E95" s="17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8" customHeight="1">
      <c r="A96" s="23" t="str">
        <f>IF(AND('Lämmer Herdbuch'!T40="E",'Lämmer Herdbuch'!V40="EZ"),'Lämmer Herdbuch'!U40," ")</f>
        <v> </v>
      </c>
      <c r="B96" s="24">
        <f>IF(A96=" ","",'Lämmer Herdbuch'!A40)</f>
      </c>
      <c r="C96" s="25">
        <f>IF(AND(A96=" "),"",IF(OR('Lämmer Herdbuch'!O40=1),"E",IF(OR('Lämmer Herdbuch'!O40=2),"Z",IF(OR('Lämmer Herdbuch'!O40=3),"D",IF(OR('Lämmer Herdbuch'!O40=4),"V","")))))</f>
      </c>
      <c r="D96" s="26">
        <f>IF(A96=" ","",'Lämmer Herdbuch'!N40)</f>
      </c>
      <c r="E96" s="17"/>
      <c r="F96" s="25"/>
      <c r="G96" s="25"/>
      <c r="H96" s="25"/>
      <c r="I96" s="25"/>
      <c r="J96" s="25"/>
      <c r="K96" s="25"/>
      <c r="L96" s="25"/>
      <c r="M96" s="25"/>
      <c r="N96" s="25"/>
    </row>
    <row r="97" spans="1:14" ht="18" customHeight="1">
      <c r="A97" s="23" t="str">
        <f>IF(AND('Lämmer Herdbuch'!T41="E",'Lämmer Herdbuch'!V41="EZ"),'Lämmer Herdbuch'!U41," ")</f>
        <v> </v>
      </c>
      <c r="B97" s="24">
        <f>IF(A97=" ","",'Lämmer Herdbuch'!A41)</f>
      </c>
      <c r="C97" s="25">
        <f>IF(AND(A97=" "),"",IF(OR('Lämmer Herdbuch'!O41=1),"E",IF(OR('Lämmer Herdbuch'!O41=2),"Z",IF(OR('Lämmer Herdbuch'!O41=3),"D",IF(OR('Lämmer Herdbuch'!O41=4),"V","")))))</f>
      </c>
      <c r="D97" s="26">
        <f>IF(A97=" ","",'Lämmer Herdbuch'!N41)</f>
      </c>
      <c r="E97" s="17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18" customHeight="1">
      <c r="A98" s="23" t="str">
        <f>IF(AND('Lämmer Herdbuch'!T42="E",'Lämmer Herdbuch'!V42="EZ"),'Lämmer Herdbuch'!U42," ")</f>
        <v> </v>
      </c>
      <c r="B98" s="24">
        <f>IF(A98=" ","",'Lämmer Herdbuch'!A42)</f>
      </c>
      <c r="C98" s="25">
        <f>IF(AND(A98=" "),"",IF(OR('Lämmer Herdbuch'!O42=1),"E",IF(OR('Lämmer Herdbuch'!O42=2),"Z",IF(OR('Lämmer Herdbuch'!O42=3),"D",IF(OR('Lämmer Herdbuch'!O42=4),"V","")))))</f>
      </c>
      <c r="D98" s="26">
        <f>IF(A98=" ","",'Lämmer Herdbuch'!N42)</f>
      </c>
      <c r="E98" s="17"/>
      <c r="F98" s="25"/>
      <c r="G98" s="25"/>
      <c r="H98" s="25"/>
      <c r="I98" s="25"/>
      <c r="J98" s="25"/>
      <c r="K98" s="25"/>
      <c r="L98" s="25"/>
      <c r="M98" s="25"/>
      <c r="N98" s="25"/>
    </row>
    <row r="99" spans="1:14" ht="18" customHeight="1">
      <c r="A99" s="23" t="str">
        <f>IF(AND('Lämmer Herdbuch'!T43="E",'Lämmer Herdbuch'!V43="EZ"),'Lämmer Herdbuch'!U43," ")</f>
        <v> </v>
      </c>
      <c r="B99" s="24">
        <f>IF(A99=" ","",'Lämmer Herdbuch'!A43)</f>
      </c>
      <c r="C99" s="25">
        <f>IF(AND(A99=" "),"",IF(OR('Lämmer Herdbuch'!O43=1),"E",IF(OR('Lämmer Herdbuch'!O43=2),"Z",IF(OR('Lämmer Herdbuch'!O43=3),"D",IF(OR('Lämmer Herdbuch'!O43=4),"V","")))))</f>
      </c>
      <c r="D99" s="26">
        <f>IF(A99=" ","",'Lämmer Herdbuch'!N43)</f>
      </c>
      <c r="E99" s="17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8" customHeight="1">
      <c r="A100" s="23" t="str">
        <f>IF(AND('Lämmer Herdbuch'!T44="E",'Lämmer Herdbuch'!V44="EZ"),'Lämmer Herdbuch'!U44," ")</f>
        <v> </v>
      </c>
      <c r="B100" s="24">
        <f>IF(A100=" ","",'Lämmer Herdbuch'!A44)</f>
      </c>
      <c r="C100" s="25">
        <f>IF(AND(A100=" "),"",IF(OR('Lämmer Herdbuch'!O44=1),"E",IF(OR('Lämmer Herdbuch'!O44=2),"Z",IF(OR('Lämmer Herdbuch'!O44=3),"D",IF(OR('Lämmer Herdbuch'!O44=4),"V","")))))</f>
      </c>
      <c r="D100" s="26">
        <f>IF(A100=" ","",'Lämmer Herdbuch'!N44)</f>
      </c>
      <c r="E100" s="17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18" customHeight="1">
      <c r="A101" s="23" t="str">
        <f>IF(AND('Lämmer Herdbuch'!T45="E",'Lämmer Herdbuch'!V45="EZ"),'Lämmer Herdbuch'!U45," ")</f>
        <v> </v>
      </c>
      <c r="B101" s="24">
        <f>IF(A101=" ","",'Lämmer Herdbuch'!A45)</f>
      </c>
      <c r="C101" s="25">
        <f>IF(AND(A101=" "),"",IF(OR('Lämmer Herdbuch'!O45=1),"E",IF(OR('Lämmer Herdbuch'!O45=2),"Z",IF(OR('Lämmer Herdbuch'!O45=3),"D",IF(OR('Lämmer Herdbuch'!O45=4),"V","")))))</f>
      </c>
      <c r="D101" s="26">
        <f>IF(A101=" ","",'Lämmer Herdbuch'!N45)</f>
      </c>
      <c r="E101" s="17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18" customHeight="1">
      <c r="A102" s="23" t="str">
        <f>IF(AND('Lämmer Herdbuch'!T46="E",'Lämmer Herdbuch'!V46="EZ"),'Lämmer Herdbuch'!U46," ")</f>
        <v> </v>
      </c>
      <c r="B102" s="24">
        <f>IF(A102=" ","",'Lämmer Herdbuch'!A46)</f>
      </c>
      <c r="C102" s="25">
        <f>IF(AND(A102=" "),"",IF(OR('Lämmer Herdbuch'!O46=1),"E",IF(OR('Lämmer Herdbuch'!O46=2),"Z",IF(OR('Lämmer Herdbuch'!O46=3),"D",IF(OR('Lämmer Herdbuch'!O46=4),"V","")))))</f>
      </c>
      <c r="D102" s="26">
        <f>IF(A102=" ","",'Lämmer Herdbuch'!N46)</f>
      </c>
      <c r="E102" s="17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18" customHeight="1">
      <c r="A103" s="23" t="str">
        <f>IF(AND('Lämmer Herdbuch'!T47="E",'Lämmer Herdbuch'!V47="EZ"),'Lämmer Herdbuch'!U47," ")</f>
        <v> </v>
      </c>
      <c r="B103" s="24">
        <f>IF(A103=" ","",'Lämmer Herdbuch'!A47)</f>
      </c>
      <c r="C103" s="25">
        <f>IF(AND(A103=" "),"",IF(OR('Lämmer Herdbuch'!O47=1),"E",IF(OR('Lämmer Herdbuch'!O47=2),"Z",IF(OR('Lämmer Herdbuch'!O47=3),"D",IF(OR('Lämmer Herdbuch'!O47=4),"V","")))))</f>
      </c>
      <c r="D103" s="26">
        <f>IF(A103=" ","",'Lämmer Herdbuch'!N47)</f>
      </c>
      <c r="E103" s="17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ht="18" customHeight="1">
      <c r="A104" s="23" t="str">
        <f>IF(AND('Lämmer Herdbuch'!T48="E",'Lämmer Herdbuch'!V48="EZ"),'Lämmer Herdbuch'!U48," ")</f>
        <v> </v>
      </c>
      <c r="B104" s="24">
        <f>IF(A104=" ","",'Lämmer Herdbuch'!A48)</f>
      </c>
      <c r="C104" s="25">
        <f>IF(AND(A104=" "),"",IF(OR('Lämmer Herdbuch'!O48=1),"E",IF(OR('Lämmer Herdbuch'!O48=2),"Z",IF(OR('Lämmer Herdbuch'!O48=3),"D",IF(OR('Lämmer Herdbuch'!O48=4),"V","")))))</f>
      </c>
      <c r="D104" s="26">
        <f>IF(A104=" ","",'Lämmer Herdbuch'!N48)</f>
      </c>
      <c r="E104" s="17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18" customHeight="1">
      <c r="A105" s="23" t="str">
        <f>IF(AND('Lämmer Herdbuch'!T49="E",'Lämmer Herdbuch'!V49="EZ"),'Lämmer Herdbuch'!U49," ")</f>
        <v> </v>
      </c>
      <c r="B105" s="24">
        <f>IF(A105=" ","",'Lämmer Herdbuch'!A49)</f>
      </c>
      <c r="C105" s="25">
        <f>IF(AND(A105=" "),"",IF(OR('Lämmer Herdbuch'!O49=1),"E",IF(OR('Lämmer Herdbuch'!O49=2),"Z",IF(OR('Lämmer Herdbuch'!O49=3),"D",IF(OR('Lämmer Herdbuch'!O49=4),"V","")))))</f>
      </c>
      <c r="D105" s="26">
        <f>IF(A105=" ","",'Lämmer Herdbuch'!N49)</f>
      </c>
      <c r="E105" s="17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ht="18" customHeight="1">
      <c r="A106" s="23" t="str">
        <f>IF(AND('Lämmer Herdbuch'!T50="E",'Lämmer Herdbuch'!V50="EZ"),'Lämmer Herdbuch'!U50," ")</f>
        <v> </v>
      </c>
      <c r="B106" s="24">
        <f>IF(A106=" ","",'Lämmer Herdbuch'!A50)</f>
      </c>
      <c r="C106" s="25">
        <f>IF(AND(A106=" "),"",IF(OR('Lämmer Herdbuch'!O50=1),"E",IF(OR('Lämmer Herdbuch'!O50=2),"Z",IF(OR('Lämmer Herdbuch'!O50=3),"D",IF(OR('Lämmer Herdbuch'!O50=4),"V","")))))</f>
      </c>
      <c r="D106" s="26">
        <f>IF(A106=" ","",'Lämmer Herdbuch'!N50)</f>
      </c>
      <c r="E106" s="17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ht="18" customHeight="1">
      <c r="A107" s="23" t="str">
        <f>IF(AND('Lämmer Herdbuch'!T51="E",'Lämmer Herdbuch'!V51="EZ"),'Lämmer Herdbuch'!U51," ")</f>
        <v> </v>
      </c>
      <c r="B107" s="24">
        <f>IF(A107=" ","",'Lämmer Herdbuch'!A51)</f>
      </c>
      <c r="C107" s="25">
        <f>IF(AND(A107=" "),"",IF(OR('Lämmer Herdbuch'!O51=1),"E",IF(OR('Lämmer Herdbuch'!O51=2),"Z",IF(OR('Lämmer Herdbuch'!O51=3),"D",IF(OR('Lämmer Herdbuch'!O51=4),"V","")))))</f>
      </c>
      <c r="D107" s="26">
        <f>IF(A107=" ","",'Lämmer Herdbuch'!N51)</f>
      </c>
      <c r="E107" s="17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ht="18" customHeight="1">
      <c r="A108" s="23" t="str">
        <f>IF(AND('Lämmer Herdbuch'!T52="E",'Lämmer Herdbuch'!V52="EZ"),'Lämmer Herdbuch'!U52," ")</f>
        <v> </v>
      </c>
      <c r="B108" s="24">
        <f>IF(A108=" ","",'Lämmer Herdbuch'!A52)</f>
      </c>
      <c r="C108" s="25">
        <f>IF(AND(A108=" "),"",IF(OR('Lämmer Herdbuch'!O52=1),"E",IF(OR('Lämmer Herdbuch'!O52=2),"Z",IF(OR('Lämmer Herdbuch'!O52=3),"D",IF(OR('Lämmer Herdbuch'!O52=4),"V","")))))</f>
      </c>
      <c r="D108" s="26">
        <f>IF(A108=" ","",'Lämmer Herdbuch'!N52)</f>
      </c>
      <c r="E108" s="17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ht="18" customHeight="1">
      <c r="A109" s="23" t="str">
        <f>IF(AND('Lämmer Herdbuch'!T53="E",'Lämmer Herdbuch'!V53="EZ"),'Lämmer Herdbuch'!U53," ")</f>
        <v> </v>
      </c>
      <c r="B109" s="24">
        <f>IF(A109=" ","",'Lämmer Herdbuch'!A53)</f>
      </c>
      <c r="C109" s="25">
        <f>IF(AND(A109=" "),"",IF(OR('Lämmer Herdbuch'!O53=1),"E",IF(OR('Lämmer Herdbuch'!O53=2),"Z",IF(OR('Lämmer Herdbuch'!O53=3),"D",IF(OR('Lämmer Herdbuch'!O53=4),"V","")))))</f>
      </c>
      <c r="D109" s="26">
        <f>IF(A109=" ","",'Lämmer Herdbuch'!N53)</f>
      </c>
      <c r="E109" s="17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ht="18" customHeight="1">
      <c r="A110" s="23" t="str">
        <f>IF(AND('Lämmer Herdbuch'!T54="E",'Lämmer Herdbuch'!V54="EZ"),'Lämmer Herdbuch'!U54," ")</f>
        <v> </v>
      </c>
      <c r="B110" s="24">
        <f>IF(A110=" ","",'Lämmer Herdbuch'!A54)</f>
      </c>
      <c r="C110" s="25">
        <f>IF(AND(A110=" "),"",IF(OR('Lämmer Herdbuch'!O54=1),"E",IF(OR('Lämmer Herdbuch'!O54=2),"Z",IF(OR('Lämmer Herdbuch'!O54=3),"D",IF(OR('Lämmer Herdbuch'!O54=4),"V","")))))</f>
      </c>
      <c r="D110" s="26">
        <f>IF(A110=" ","",'Lämmer Herdbuch'!N54)</f>
      </c>
      <c r="E110" s="17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ht="18" customHeight="1">
      <c r="A111" s="23" t="str">
        <f>IF(AND('Lämmer Herdbuch'!T55="E",'Lämmer Herdbuch'!V55="EZ"),'Lämmer Herdbuch'!U55," ")</f>
        <v> </v>
      </c>
      <c r="B111" s="24">
        <f>IF(A111=" ","",'Lämmer Herdbuch'!A55)</f>
      </c>
      <c r="C111" s="25">
        <f>IF(AND(A111=" "),"",IF(OR('Lämmer Herdbuch'!O55=1),"E",IF(OR('Lämmer Herdbuch'!O55=2),"Z",IF(OR('Lämmer Herdbuch'!O55=3),"D",IF(OR('Lämmer Herdbuch'!O55=4),"V","")))))</f>
      </c>
      <c r="D111" s="26">
        <f>IF(A111=" ","",'Lämmer Herdbuch'!N55)</f>
      </c>
      <c r="E111" s="17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18" customHeight="1">
      <c r="A112" s="23" t="str">
        <f>IF(AND('Lämmer Herdbuch'!T56="E",'Lämmer Herdbuch'!V56="EZ"),'Lämmer Herdbuch'!U56," ")</f>
        <v> </v>
      </c>
      <c r="B112" s="24">
        <f>IF(A112=" ","",'Lämmer Herdbuch'!A56)</f>
      </c>
      <c r="C112" s="25">
        <f>IF(AND(A112=" "),"",IF(OR('Lämmer Herdbuch'!O56=1),"E",IF(OR('Lämmer Herdbuch'!O56=2),"Z",IF(OR('Lämmer Herdbuch'!O56=3),"D",IF(OR('Lämmer Herdbuch'!O56=4),"V","")))))</f>
      </c>
      <c r="D112" s="26">
        <f>IF(A112=" ","",'Lämmer Herdbuch'!N56)</f>
      </c>
      <c r="E112" s="17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8" customHeight="1">
      <c r="A113" s="23" t="str">
        <f>IF(AND('Lämmer Herdbuch'!T57="E",'Lämmer Herdbuch'!V57="EZ"),'Lämmer Herdbuch'!U57," ")</f>
        <v> </v>
      </c>
      <c r="B113" s="24">
        <f>IF(A113=" ","",'Lämmer Herdbuch'!A57)</f>
      </c>
      <c r="C113" s="25">
        <f>IF(AND(A113=" "),"",IF(OR('Lämmer Herdbuch'!O57=1),"E",IF(OR('Lämmer Herdbuch'!O57=2),"Z",IF(OR('Lämmer Herdbuch'!O57=3),"D",IF(OR('Lämmer Herdbuch'!O57=4),"V","")))))</f>
      </c>
      <c r="D113" s="26">
        <f>IF(A113=" ","",'Lämmer Herdbuch'!N57)</f>
      </c>
      <c r="E113" s="17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8" customHeight="1">
      <c r="A114" s="23" t="str">
        <f>IF(AND('Lämmer Herdbuch'!T58="E",'Lämmer Herdbuch'!V58="EZ"),'Lämmer Herdbuch'!U58," ")</f>
        <v> </v>
      </c>
      <c r="B114" s="24">
        <f>IF(A114=" ","",'Lämmer Herdbuch'!A58)</f>
      </c>
      <c r="C114" s="25">
        <f>IF(AND(A114=" "),"",IF(OR('Lämmer Herdbuch'!O58=1),"E",IF(OR('Lämmer Herdbuch'!O58=2),"Z",IF(OR('Lämmer Herdbuch'!O58=3),"D",IF(OR('Lämmer Herdbuch'!O58=4),"V","")))))</f>
      </c>
      <c r="D114" s="26">
        <f>IF(A114=" ","",'Lämmer Herdbuch'!N58)</f>
      </c>
      <c r="E114" s="17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8" customHeight="1">
      <c r="A115" s="23" t="str">
        <f>IF(AND('Lämmer Herdbuch'!T59="E",'Lämmer Herdbuch'!V59="EZ"),'Lämmer Herdbuch'!U59," ")</f>
        <v> </v>
      </c>
      <c r="B115" s="24">
        <f>IF(A115=" ","",'Lämmer Herdbuch'!A59)</f>
      </c>
      <c r="C115" s="25">
        <f>IF(AND(A115=" "),"",IF(OR('Lämmer Herdbuch'!O59=1),"E",IF(OR('Lämmer Herdbuch'!O59=2),"Z",IF(OR('Lämmer Herdbuch'!O59=3),"D",IF(OR('Lämmer Herdbuch'!O59=4),"V","")))))</f>
      </c>
      <c r="D115" s="26">
        <f>IF(A115=" ","",'Lämmer Herdbuch'!N59)</f>
      </c>
      <c r="E115" s="17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ht="18" customHeight="1">
      <c r="A116" s="23" t="str">
        <f>IF(AND('Lämmer Herdbuch'!T60="E",'Lämmer Herdbuch'!V60="EZ"),'Lämmer Herdbuch'!U60," ")</f>
        <v> </v>
      </c>
      <c r="B116" s="24">
        <f>IF(A116=" ","",'Lämmer Herdbuch'!A60)</f>
      </c>
      <c r="C116" s="25">
        <f>IF(AND(A116=" "),"",IF(OR('Lämmer Herdbuch'!O60=1),"E",IF(OR('Lämmer Herdbuch'!O60=2),"Z",IF(OR('Lämmer Herdbuch'!O60=3),"D",IF(OR('Lämmer Herdbuch'!O60=4),"V","")))))</f>
      </c>
      <c r="D116" s="26">
        <f>IF(A116=" ","",'Lämmer Herdbuch'!N60)</f>
      </c>
      <c r="E116" s="17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8" customHeight="1">
      <c r="A117" s="23" t="str">
        <f>IF(AND('Lämmer Herdbuch'!T61="E",'Lämmer Herdbuch'!V61="EZ"),'Lämmer Herdbuch'!U61," ")</f>
        <v> </v>
      </c>
      <c r="B117" s="24">
        <f>IF(A117=" ","",'Lämmer Herdbuch'!A61)</f>
      </c>
      <c r="C117" s="25">
        <f>IF(AND(A117=" "),"",IF(OR('Lämmer Herdbuch'!O61=1),"E",IF(OR('Lämmer Herdbuch'!O61=2),"Z",IF(OR('Lämmer Herdbuch'!O61=3),"D",IF(OR('Lämmer Herdbuch'!O61=4),"V","")))))</f>
      </c>
      <c r="D117" s="26">
        <f>IF(A117=" ","",'Lämmer Herdbuch'!N61)</f>
      </c>
      <c r="E117" s="17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18" customHeight="1">
      <c r="A118" s="23" t="str">
        <f>IF(AND('Lämmer Herdbuch'!T62="E",'Lämmer Herdbuch'!V62="EZ"),'Lämmer Herdbuch'!U62," ")</f>
        <v> </v>
      </c>
      <c r="B118" s="24">
        <f>IF(A118=" ","",'Lämmer Herdbuch'!A62)</f>
      </c>
      <c r="C118" s="25">
        <f>IF(AND(A118=" "),"",IF(OR('Lämmer Herdbuch'!O62=1),"E",IF(OR('Lämmer Herdbuch'!O62=2),"Z",IF(OR('Lämmer Herdbuch'!O62=3),"D",IF(OR('Lämmer Herdbuch'!O62=4),"V","")))))</f>
      </c>
      <c r="D118" s="26">
        <f>IF(A118=" ","",'Lämmer Herdbuch'!N62)</f>
      </c>
      <c r="E118" s="17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18" customHeight="1">
      <c r="A119" s="23" t="str">
        <f>IF(AND('Lämmer Herdbuch'!T63="E",'Lämmer Herdbuch'!V63="EZ"),'Lämmer Herdbuch'!U63," ")</f>
        <v> </v>
      </c>
      <c r="B119" s="24">
        <f>IF(A119=" ","",'Lämmer Herdbuch'!A63)</f>
      </c>
      <c r="C119" s="25">
        <f>IF(AND(A119=" "),"",IF(OR('Lämmer Herdbuch'!O63=1),"E",IF(OR('Lämmer Herdbuch'!O63=2),"Z",IF(OR('Lämmer Herdbuch'!O63=3),"D",IF(OR('Lämmer Herdbuch'!O63=4),"V","")))))</f>
      </c>
      <c r="D119" s="26">
        <f>IF(A119=" ","",'Lämmer Herdbuch'!N63)</f>
      </c>
      <c r="E119" s="17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8" customHeight="1">
      <c r="A120" s="23" t="str">
        <f>IF(AND('Lämmer Herdbuch'!T64="E",'Lämmer Herdbuch'!V64="EZ"),'Lämmer Herdbuch'!U64," ")</f>
        <v> </v>
      </c>
      <c r="B120" s="24">
        <f>IF(A120=" ","",'Lämmer Herdbuch'!A64)</f>
      </c>
      <c r="C120" s="25">
        <f>IF(AND(A120=" "),"",IF(OR('Lämmer Herdbuch'!O64=1),"E",IF(OR('Lämmer Herdbuch'!O64=2),"Z",IF(OR('Lämmer Herdbuch'!O64=3),"D",IF(OR('Lämmer Herdbuch'!O64=4),"V","")))))</f>
      </c>
      <c r="D120" s="26">
        <f>IF(A120=" ","",'Lämmer Herdbuch'!N64)</f>
      </c>
      <c r="E120" s="17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8" customHeight="1">
      <c r="A121" s="23" t="str">
        <f>IF(AND('Lämmer Herdbuch'!T65="E",'Lämmer Herdbuch'!V65="EZ"),'Lämmer Herdbuch'!U65," ")</f>
        <v> </v>
      </c>
      <c r="B121" s="24">
        <f>IF(A121=" ","",'Lämmer Herdbuch'!A65)</f>
      </c>
      <c r="C121" s="25">
        <f>IF(AND(A121=" "),"",IF(OR('Lämmer Herdbuch'!O65=1),"E",IF(OR('Lämmer Herdbuch'!O65=2),"Z",IF(OR('Lämmer Herdbuch'!O65=3),"D",IF(OR('Lämmer Herdbuch'!O65=4),"V","")))))</f>
      </c>
      <c r="D121" s="26">
        <f>IF(A121=" ","",'Lämmer Herdbuch'!N65)</f>
      </c>
      <c r="E121" s="17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8" customHeight="1">
      <c r="A122" s="23" t="str">
        <f>IF(AND('Lämmer Herdbuch'!X11="E",'Lämmer Herdbuch'!Z11="EZ"),'Lämmer Herdbuch'!Y11," ")</f>
        <v> </v>
      </c>
      <c r="B122" s="24">
        <f>IF(A122=" ","",'Lämmer Herdbuch'!A11)</f>
      </c>
      <c r="C122" s="25">
        <f>IF(AND(A122=" "),"",IF(OR('Lämmer Herdbuch'!O11=1),"E",IF(OR('Lämmer Herdbuch'!O11=2),"Z",IF(OR('Lämmer Herdbuch'!O11=3),"D",IF(OR('Lämmer Herdbuch'!O11=4),"V","")))))</f>
      </c>
      <c r="D122" s="26">
        <f>IF(A122=" ","",'Lämmer Herdbuch'!N11)</f>
      </c>
      <c r="E122" s="17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ht="18" customHeight="1">
      <c r="A123" s="23" t="str">
        <f>IF(AND('Lämmer Herdbuch'!X12="E",'Lämmer Herdbuch'!Z12="EZ"),'Lämmer Herdbuch'!Y12," ")</f>
        <v> </v>
      </c>
      <c r="B123" s="24">
        <f>IF(A123=" ","",'Lämmer Herdbuch'!A12)</f>
      </c>
      <c r="C123" s="25">
        <f>IF(AND(A123=" "),"",IF(OR('Lämmer Herdbuch'!O12=1),"E",IF(OR('Lämmer Herdbuch'!O12=2),"Z",IF(OR('Lämmer Herdbuch'!O12=3),"D",IF(OR('Lämmer Herdbuch'!O12=4),"V","")))))</f>
      </c>
      <c r="D123" s="26">
        <f>IF(A123=" ","",'Lämmer Herdbuch'!N12)</f>
      </c>
      <c r="E123" s="17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ht="18" customHeight="1">
      <c r="A124" s="23" t="str">
        <f>IF(AND('Lämmer Herdbuch'!X13="E",'Lämmer Herdbuch'!Z13="EZ"),'Lämmer Herdbuch'!Y13," ")</f>
        <v> </v>
      </c>
      <c r="B124" s="24">
        <f>IF(A124=" ","",'Lämmer Herdbuch'!A13)</f>
      </c>
      <c r="C124" s="25">
        <f>IF(AND(A124=" "),"",IF(OR('Lämmer Herdbuch'!O13=1),"E",IF(OR('Lämmer Herdbuch'!O13=2),"Z",IF(OR('Lämmer Herdbuch'!O13=3),"D",IF(OR('Lämmer Herdbuch'!O13=4),"V","")))))</f>
      </c>
      <c r="D124" s="26">
        <f>IF(A124=" ","",'Lämmer Herdbuch'!N13)</f>
      </c>
      <c r="E124" s="17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ht="18" customHeight="1">
      <c r="A125" s="23" t="str">
        <f>IF(AND('Lämmer Herdbuch'!X14="E",'Lämmer Herdbuch'!Z14="EZ"),'Lämmer Herdbuch'!Y14," ")</f>
        <v> </v>
      </c>
      <c r="B125" s="24">
        <f>IF(A125=" ","",'Lämmer Herdbuch'!A14)</f>
      </c>
      <c r="C125" s="25">
        <f>IF(AND(A125=" "),"",IF(OR('Lämmer Herdbuch'!O14=1),"E",IF(OR('Lämmer Herdbuch'!O14=2),"Z",IF(OR('Lämmer Herdbuch'!O14=3),"D",IF(OR('Lämmer Herdbuch'!O14=4),"V","")))))</f>
      </c>
      <c r="D125" s="26">
        <f>IF(A125=" ","",'Lämmer Herdbuch'!N14)</f>
      </c>
      <c r="E125" s="17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ht="18" customHeight="1">
      <c r="A126" s="23" t="str">
        <f>IF(AND('Lämmer Herdbuch'!X15="E",'Lämmer Herdbuch'!Z15="EZ"),'Lämmer Herdbuch'!Y15," ")</f>
        <v> </v>
      </c>
      <c r="B126" s="24">
        <f>IF(A126=" ","",'Lämmer Herdbuch'!A15)</f>
      </c>
      <c r="C126" s="25">
        <f>IF(AND(A126=" "),"",IF(OR('Lämmer Herdbuch'!O15=1),"E",IF(OR('Lämmer Herdbuch'!O15=2),"Z",IF(OR('Lämmer Herdbuch'!O15=3),"D",IF(OR('Lämmer Herdbuch'!O15=4),"V","")))))</f>
      </c>
      <c r="D126" s="26">
        <f>IF(A126=" ","",'Lämmer Herdbuch'!N15)</f>
      </c>
      <c r="E126" s="17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18" customHeight="1">
      <c r="A127" s="23" t="str">
        <f>IF(AND('Lämmer Herdbuch'!X17="E",'Lämmer Herdbuch'!Z17="EZ"),'Lämmer Herdbuch'!Y17," ")</f>
        <v> </v>
      </c>
      <c r="B127" s="24">
        <f>IF(A127=" ","",'Lämmer Herdbuch'!A17)</f>
      </c>
      <c r="C127" s="25">
        <f>IF(AND(A127=" "),"",IF(OR('Lämmer Herdbuch'!O17=1),"E",IF(OR('Lämmer Herdbuch'!O17=2),"Z",IF(OR('Lämmer Herdbuch'!O17=3),"D",IF(OR('Lämmer Herdbuch'!O17=4),"V","")))))</f>
      </c>
      <c r="D127" s="26">
        <f>IF(A127=" ","",'Lämmer Herdbuch'!N17)</f>
      </c>
      <c r="E127" s="17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18" customHeight="1">
      <c r="A128" s="23" t="str">
        <f>IF(AND('Lämmer Herdbuch'!X20="E",'Lämmer Herdbuch'!Z20="EZ"),'Lämmer Herdbuch'!Y20," ")</f>
        <v> </v>
      </c>
      <c r="B128" s="24">
        <f>IF(A128=" ","",'Lämmer Herdbuch'!A20)</f>
      </c>
      <c r="C128" s="25">
        <f>IF(AND(A128=" "),"",IF(OR('Lämmer Herdbuch'!O20=1),"E",IF(OR('Lämmer Herdbuch'!O20=2),"Z",IF(OR('Lämmer Herdbuch'!O20=3),"D",IF(OR('Lämmer Herdbuch'!O20=4),"V","")))))</f>
      </c>
      <c r="D128" s="26">
        <f>IF(A128=" ","",'Lämmer Herdbuch'!N20)</f>
      </c>
      <c r="E128" s="17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18" customHeight="1">
      <c r="A129" s="23" t="str">
        <f>IF(AND('Lämmer Herdbuch'!X22="E",'Lämmer Herdbuch'!Z22="EZ"),'Lämmer Herdbuch'!Y22," ")</f>
        <v> </v>
      </c>
      <c r="B129" s="24">
        <f>IF(A129=" ","",'Lämmer Herdbuch'!A22)</f>
      </c>
      <c r="C129" s="25">
        <f>IF(AND(A129=" "),"",IF(OR('Lämmer Herdbuch'!O22=1),"E",IF(OR('Lämmer Herdbuch'!O22=2),"Z",IF(OR('Lämmer Herdbuch'!O22=3),"D",IF(OR('Lämmer Herdbuch'!O22=4),"V","")))))</f>
      </c>
      <c r="D129" s="26">
        <f>IF(A129=" ","",'Lämmer Herdbuch'!N22)</f>
      </c>
      <c r="E129" s="17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8" customHeight="1">
      <c r="A130" s="23" t="str">
        <f>IF(AND('Lämmer Herdbuch'!X23="E",'Lämmer Herdbuch'!Z23="EZ"),'Lämmer Herdbuch'!Y23," ")</f>
        <v> </v>
      </c>
      <c r="B130" s="24">
        <f>IF(A130=" ","",'Lämmer Herdbuch'!A23)</f>
      </c>
      <c r="C130" s="25">
        <f>IF(AND(A130=" "),"",IF(OR('Lämmer Herdbuch'!O23=1),"E",IF(OR('Lämmer Herdbuch'!O23=2),"Z",IF(OR('Lämmer Herdbuch'!O23=3),"D",IF(OR('Lämmer Herdbuch'!O23=4),"V","")))))</f>
      </c>
      <c r="D130" s="26">
        <f>IF(A130=" ","",'Lämmer Herdbuch'!N23)</f>
      </c>
      <c r="E130" s="17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8" customHeight="1">
      <c r="A131" s="23" t="str">
        <f>IF(AND('Lämmer Herdbuch'!X24="E",'Lämmer Herdbuch'!Z24="EZ"),'Lämmer Herdbuch'!Y24," ")</f>
        <v> </v>
      </c>
      <c r="B131" s="24">
        <f>IF(A131=" ","",'Lämmer Herdbuch'!A24)</f>
      </c>
      <c r="C131" s="25">
        <f>IF(AND(A131=" "),"",IF(OR('Lämmer Herdbuch'!O24=1),"E",IF(OR('Lämmer Herdbuch'!O24=2),"Z",IF(OR('Lämmer Herdbuch'!O24=3),"D",IF(OR('Lämmer Herdbuch'!O24=4),"V","")))))</f>
      </c>
      <c r="D131" s="26">
        <f>IF(A131=" ","",'Lämmer Herdbuch'!N24)</f>
      </c>
      <c r="E131" s="17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8" customHeight="1">
      <c r="A132" s="23" t="str">
        <f>IF(AND('Lämmer Herdbuch'!X25="E",'Lämmer Herdbuch'!Z25="EZ"),'Lämmer Herdbuch'!Y25," ")</f>
        <v> </v>
      </c>
      <c r="B132" s="24">
        <f>IF(A132=" ","",'Lämmer Herdbuch'!A25)</f>
      </c>
      <c r="C132" s="25">
        <f>IF(AND(A132=" "),"",IF(OR('Lämmer Herdbuch'!O25=1),"E",IF(OR('Lämmer Herdbuch'!O25=2),"Z",IF(OR('Lämmer Herdbuch'!O25=3),"D",IF(OR('Lämmer Herdbuch'!O25=4),"V","")))))</f>
      </c>
      <c r="D132" s="26">
        <f>IF(A132=" ","",'Lämmer Herdbuch'!N25)</f>
      </c>
      <c r="E132" s="17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18" customHeight="1">
      <c r="A133" s="23" t="str">
        <f>IF(AND('Lämmer Herdbuch'!X26="E",'Lämmer Herdbuch'!Z26="EZ"),'Lämmer Herdbuch'!Y26," ")</f>
        <v> </v>
      </c>
      <c r="B133" s="24">
        <f>IF(A133=" ","",'Lämmer Herdbuch'!A26)</f>
      </c>
      <c r="C133" s="25">
        <f>IF(AND(A133=" "),"",IF(OR('Lämmer Herdbuch'!O26=1),"E",IF(OR('Lämmer Herdbuch'!O26=2),"Z",IF(OR('Lämmer Herdbuch'!O26=3),"D",IF(OR('Lämmer Herdbuch'!O26=4),"V","")))))</f>
      </c>
      <c r="D133" s="26">
        <f>IF(A133=" ","",'Lämmer Herdbuch'!N26)</f>
      </c>
      <c r="E133" s="17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8" customHeight="1">
      <c r="A134" s="23" t="str">
        <f>IF(AND('Lämmer Herdbuch'!X27="E",'Lämmer Herdbuch'!Z27="EZ"),'Lämmer Herdbuch'!Y27," ")</f>
        <v> </v>
      </c>
      <c r="B134" s="24">
        <f>IF(A134=" ","",'Lämmer Herdbuch'!A27)</f>
      </c>
      <c r="C134" s="25">
        <f>IF(AND(A134=" "),"",IF(OR('Lämmer Herdbuch'!O27=1),"E",IF(OR('Lämmer Herdbuch'!O27=2),"Z",IF(OR('Lämmer Herdbuch'!O27=3),"D",IF(OR('Lämmer Herdbuch'!O27=4),"V","")))))</f>
      </c>
      <c r="D134" s="26">
        <f>IF(A134=" ","",'Lämmer Herdbuch'!N27)</f>
      </c>
      <c r="E134" s="17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18" customHeight="1">
      <c r="A135" s="23" t="str">
        <f>IF(AND('Lämmer Herdbuch'!X28="E",'Lämmer Herdbuch'!Z28="EZ"),'Lämmer Herdbuch'!Y28," ")</f>
        <v> </v>
      </c>
      <c r="B135" s="24">
        <f>IF(A135=" ","",'Lämmer Herdbuch'!A28)</f>
      </c>
      <c r="C135" s="25">
        <f>IF(AND(A135=" "),"",IF(OR('Lämmer Herdbuch'!O28=1),"E",IF(OR('Lämmer Herdbuch'!O28=2),"Z",IF(OR('Lämmer Herdbuch'!O28=3),"D",IF(OR('Lämmer Herdbuch'!O28=4),"V","")))))</f>
      </c>
      <c r="D135" s="26">
        <f>IF(A135=" ","",'Lämmer Herdbuch'!N28)</f>
      </c>
      <c r="E135" s="17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18" customHeight="1">
      <c r="A136" s="23" t="str">
        <f>IF(AND('Lämmer Herdbuch'!X31="E",'Lämmer Herdbuch'!Z31="EZ"),'Lämmer Herdbuch'!Y31," ")</f>
        <v> </v>
      </c>
      <c r="B136" s="24">
        <f>IF(A136=" ","",'Lämmer Herdbuch'!A31)</f>
      </c>
      <c r="C136" s="25">
        <f>IF(AND(A136=" "),"",IF(OR('Lämmer Herdbuch'!O31=1),"E",IF(OR('Lämmer Herdbuch'!O31=2),"Z",IF(OR('Lämmer Herdbuch'!O31=3),"D",IF(OR('Lämmer Herdbuch'!O31=4),"V","")))))</f>
      </c>
      <c r="D136" s="26">
        <f>IF(A136=" ","",'Lämmer Herdbuch'!N31)</f>
      </c>
      <c r="E136" s="17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ht="18" customHeight="1">
      <c r="A137" s="23" t="str">
        <f>IF(AND('Lämmer Herdbuch'!X32="E",'Lämmer Herdbuch'!Z32="EZ"),'Lämmer Herdbuch'!Y32," ")</f>
        <v> </v>
      </c>
      <c r="B137" s="24">
        <f>IF(A137=" ","",'Lämmer Herdbuch'!A32)</f>
      </c>
      <c r="C137" s="25">
        <f>IF(AND(A137=" "),"",IF(OR('Lämmer Herdbuch'!O32=1),"E",IF(OR('Lämmer Herdbuch'!O32=2),"Z",IF(OR('Lämmer Herdbuch'!O32=3),"D",IF(OR('Lämmer Herdbuch'!O32=4),"V","")))))</f>
      </c>
      <c r="D137" s="26">
        <f>IF(A137=" ","",'Lämmer Herdbuch'!N32)</f>
      </c>
      <c r="E137" s="17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ht="18" customHeight="1">
      <c r="A138" s="23" t="str">
        <f>IF(AND('Lämmer Herdbuch'!X33="E",'Lämmer Herdbuch'!Z33="EZ"),'Lämmer Herdbuch'!Y33," ")</f>
        <v> </v>
      </c>
      <c r="B138" s="24">
        <f>IF(A138=" ","",'Lämmer Herdbuch'!A33)</f>
      </c>
      <c r="C138" s="25">
        <f>IF(AND(A138=" "),"",IF(OR('Lämmer Herdbuch'!O33=1),"E",IF(OR('Lämmer Herdbuch'!O33=2),"Z",IF(OR('Lämmer Herdbuch'!O33=3),"D",IF(OR('Lämmer Herdbuch'!O33=4),"V","")))))</f>
      </c>
      <c r="D138" s="26">
        <f>IF(A138=" ","",'Lämmer Herdbuch'!N33)</f>
      </c>
      <c r="E138" s="17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ht="18" customHeight="1">
      <c r="A139" s="23" t="str">
        <f>IF(AND('Lämmer Herdbuch'!X34="E",'Lämmer Herdbuch'!Z34="EZ"),'Lämmer Herdbuch'!Y34," ")</f>
        <v> </v>
      </c>
      <c r="B139" s="24">
        <f>IF(A139=" ","",'Lämmer Herdbuch'!A34)</f>
      </c>
      <c r="C139" s="25">
        <f>IF(AND(A139=" "),"",IF(OR('Lämmer Herdbuch'!O34=1),"E",IF(OR('Lämmer Herdbuch'!O34=2),"Z",IF(OR('Lämmer Herdbuch'!O34=3),"D",IF(OR('Lämmer Herdbuch'!O34=4),"V","")))))</f>
      </c>
      <c r="D139" s="26">
        <f>IF(A139=" ","",'Lämmer Herdbuch'!N34)</f>
      </c>
      <c r="E139" s="17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ht="18" customHeight="1">
      <c r="A140" s="23" t="str">
        <f>IF(AND('Lämmer Herdbuch'!X35="E",'Lämmer Herdbuch'!Z35="EZ"),'Lämmer Herdbuch'!Y35," ")</f>
        <v> </v>
      </c>
      <c r="B140" s="24">
        <f>IF(A140=" ","",'Lämmer Herdbuch'!A35)</f>
      </c>
      <c r="C140" s="25">
        <f>IF(AND(A140=" "),"",IF(OR('Lämmer Herdbuch'!O35=1),"E",IF(OR('Lämmer Herdbuch'!O35=2),"Z",IF(OR('Lämmer Herdbuch'!O35=3),"D",IF(OR('Lämmer Herdbuch'!O35=4),"V","")))))</f>
      </c>
      <c r="D140" s="26">
        <f>IF(A140=" ","",'Lämmer Herdbuch'!N35)</f>
      </c>
      <c r="E140" s="17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ht="18" customHeight="1">
      <c r="A141" s="23" t="str">
        <f>IF(AND('Lämmer Herdbuch'!X36="E",'Lämmer Herdbuch'!Z36="EZ"),'Lämmer Herdbuch'!Y36," ")</f>
        <v> </v>
      </c>
      <c r="B141" s="24">
        <f>IF(A141=" ","",'Lämmer Herdbuch'!A36)</f>
      </c>
      <c r="C141" s="25">
        <f>IF(AND(A141=" "),"",IF(OR('Lämmer Herdbuch'!O36=1),"E",IF(OR('Lämmer Herdbuch'!O36=2),"Z",IF(OR('Lämmer Herdbuch'!O36=3),"D",IF(OR('Lämmer Herdbuch'!O36=4),"V","")))))</f>
      </c>
      <c r="D141" s="26">
        <f>IF(A141=" ","",'Lämmer Herdbuch'!N36)</f>
      </c>
      <c r="E141" s="17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ht="18" customHeight="1">
      <c r="A142" s="23" t="str">
        <f>IF(AND('Lämmer Herdbuch'!X37="E",'Lämmer Herdbuch'!Z37="EZ"),'Lämmer Herdbuch'!Y37," ")</f>
        <v> </v>
      </c>
      <c r="B142" s="24">
        <f>IF(A142=" ","",'Lämmer Herdbuch'!A37)</f>
      </c>
      <c r="C142" s="25">
        <f>IF(AND(A142=" "),"",IF(OR('Lämmer Herdbuch'!O37=1),"E",IF(OR('Lämmer Herdbuch'!O37=2),"Z",IF(OR('Lämmer Herdbuch'!O37=3),"D",IF(OR('Lämmer Herdbuch'!O37=4),"V","")))))</f>
      </c>
      <c r="D142" s="26">
        <f>IF(A142=" ","",'Lämmer Herdbuch'!N37)</f>
      </c>
      <c r="E142" s="17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ht="18" customHeight="1">
      <c r="A143" s="23" t="str">
        <f>IF(AND('Lämmer Herdbuch'!X38="E",'Lämmer Herdbuch'!Z38="EZ"),'Lämmer Herdbuch'!Y38," ")</f>
        <v> </v>
      </c>
      <c r="B143" s="24">
        <f>IF(A143=" ","",'Lämmer Herdbuch'!A38)</f>
      </c>
      <c r="C143" s="25">
        <f>IF(AND(A143=" "),"",IF(OR('Lämmer Herdbuch'!O38=1),"E",IF(OR('Lämmer Herdbuch'!O38=2),"Z",IF(OR('Lämmer Herdbuch'!O38=3),"D",IF(OR('Lämmer Herdbuch'!O38=4),"V","")))))</f>
      </c>
      <c r="D143" s="26">
        <f>IF(A143=" ","",'Lämmer Herdbuch'!N38)</f>
      </c>
      <c r="E143" s="17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ht="18" customHeight="1">
      <c r="A144" s="23" t="str">
        <f>IF(AND('Lämmer Herdbuch'!X39="E",'Lämmer Herdbuch'!Z39="EZ"),'Lämmer Herdbuch'!Y39," ")</f>
        <v> </v>
      </c>
      <c r="B144" s="24">
        <f>IF(A144=" ","",'Lämmer Herdbuch'!A39)</f>
      </c>
      <c r="C144" s="25">
        <f>IF(AND(A144=" "),"",IF(OR('Lämmer Herdbuch'!O39=1),"E",IF(OR('Lämmer Herdbuch'!O39=2),"Z",IF(OR('Lämmer Herdbuch'!O39=3),"D",IF(OR('Lämmer Herdbuch'!O39=4),"V","")))))</f>
      </c>
      <c r="D144" s="26">
        <f>IF(A144=" ","",'Lämmer Herdbuch'!N39)</f>
      </c>
      <c r="E144" s="17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ht="18" customHeight="1">
      <c r="A145" s="23" t="str">
        <f>IF(AND('Lämmer Herdbuch'!X40="E",'Lämmer Herdbuch'!Z40="EZ"),'Lämmer Herdbuch'!Y40," ")</f>
        <v> </v>
      </c>
      <c r="B145" s="24">
        <f>IF(A145=" ","",'Lämmer Herdbuch'!A40)</f>
      </c>
      <c r="C145" s="25">
        <f>IF(AND(A145=" "),"",IF(OR('Lämmer Herdbuch'!O40=1),"E",IF(OR('Lämmer Herdbuch'!O40=2),"Z",IF(OR('Lämmer Herdbuch'!O40=3),"D",IF(OR('Lämmer Herdbuch'!O40=4),"V","")))))</f>
      </c>
      <c r="D145" s="26">
        <f>IF(A145=" ","",'Lämmer Herdbuch'!N40)</f>
      </c>
      <c r="E145" s="17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ht="18" customHeight="1">
      <c r="A146" s="23" t="str">
        <f>IF(AND('Lämmer Herdbuch'!X41="E",'Lämmer Herdbuch'!Z41="EZ"),'Lämmer Herdbuch'!Y41," ")</f>
        <v> </v>
      </c>
      <c r="B146" s="24">
        <f>IF(A146=" ","",'Lämmer Herdbuch'!A41)</f>
      </c>
      <c r="C146" s="25">
        <f>IF(AND(A146=" "),"",IF(OR('Lämmer Herdbuch'!O41=1),"E",IF(OR('Lämmer Herdbuch'!O41=2),"Z",IF(OR('Lämmer Herdbuch'!O41=3),"D",IF(OR('Lämmer Herdbuch'!O41=4),"V","")))))</f>
      </c>
      <c r="D146" s="26">
        <f>IF(A146=" ","",'Lämmer Herdbuch'!N41)</f>
      </c>
      <c r="E146" s="17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ht="18" customHeight="1">
      <c r="A147" s="23" t="str">
        <f>IF(AND('Lämmer Herdbuch'!X42="E",'Lämmer Herdbuch'!Z42="EZ"),'Lämmer Herdbuch'!Y42," ")</f>
        <v> </v>
      </c>
      <c r="B147" s="24">
        <f>IF(A147=" ","",'Lämmer Herdbuch'!A42)</f>
      </c>
      <c r="C147" s="25">
        <f>IF(AND(A147=" "),"",IF(OR('Lämmer Herdbuch'!O42=1),"E",IF(OR('Lämmer Herdbuch'!O42=2),"Z",IF(OR('Lämmer Herdbuch'!O42=3),"D",IF(OR('Lämmer Herdbuch'!O42=4),"V","")))))</f>
      </c>
      <c r="D147" s="26">
        <f>IF(A147=" ","",'Lämmer Herdbuch'!N42)</f>
      </c>
      <c r="E147" s="17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ht="18" customHeight="1">
      <c r="A148" s="23" t="str">
        <f>IF(AND('Lämmer Herdbuch'!X43="E",'Lämmer Herdbuch'!Z43="EZ"),'Lämmer Herdbuch'!Y43," ")</f>
        <v> </v>
      </c>
      <c r="B148" s="24">
        <f>IF(A148=" ","",'Lämmer Herdbuch'!A43)</f>
      </c>
      <c r="C148" s="25">
        <f>IF(AND(A148=" "),"",IF(OR('Lämmer Herdbuch'!O43=1),"E",IF(OR('Lämmer Herdbuch'!O43=2),"Z",IF(OR('Lämmer Herdbuch'!O43=3),"D",IF(OR('Lämmer Herdbuch'!O43=4),"V","")))))</f>
      </c>
      <c r="D148" s="26">
        <f>IF(A148=" ","",'Lämmer Herdbuch'!N43)</f>
      </c>
      <c r="E148" s="17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ht="18" customHeight="1">
      <c r="A149" s="23" t="str">
        <f>IF(AND('Lämmer Herdbuch'!X44="E",'Lämmer Herdbuch'!Z44="EZ"),'Lämmer Herdbuch'!Y44," ")</f>
        <v> </v>
      </c>
      <c r="B149" s="24">
        <f>IF(A149=" ","",'Lämmer Herdbuch'!A44)</f>
      </c>
      <c r="C149" s="25">
        <f>IF(AND(A149=" "),"",IF(OR('Lämmer Herdbuch'!O44=1),"E",IF(OR('Lämmer Herdbuch'!O44=2),"Z",IF(OR('Lämmer Herdbuch'!O44=3),"D",IF(OR('Lämmer Herdbuch'!O44=4),"V","")))))</f>
      </c>
      <c r="D149" s="26">
        <f>IF(A149=" ","",'Lämmer Herdbuch'!N44)</f>
      </c>
      <c r="E149" s="17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ht="18" customHeight="1">
      <c r="A150" s="23" t="str">
        <f>IF(AND('Lämmer Herdbuch'!X45="E",'Lämmer Herdbuch'!Z45="EZ"),'Lämmer Herdbuch'!Y45," ")</f>
        <v> </v>
      </c>
      <c r="B150" s="24">
        <f>IF(A150=" ","",'Lämmer Herdbuch'!A45)</f>
      </c>
      <c r="C150" s="25">
        <f>IF(AND(A150=" "),"",IF(OR('Lämmer Herdbuch'!O45=1),"E",IF(OR('Lämmer Herdbuch'!O45=2),"Z",IF(OR('Lämmer Herdbuch'!O45=3),"D",IF(OR('Lämmer Herdbuch'!O45=4),"V","")))))</f>
      </c>
      <c r="D150" s="26">
        <f>IF(A150=" ","",'Lämmer Herdbuch'!N45)</f>
      </c>
      <c r="E150" s="17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ht="18" customHeight="1">
      <c r="A151" s="23" t="str">
        <f>IF(AND('Lämmer Herdbuch'!X46="E",'Lämmer Herdbuch'!Z46="EZ"),'Lämmer Herdbuch'!Y46," ")</f>
        <v> </v>
      </c>
      <c r="B151" s="24">
        <f>IF(A151=" ","",'Lämmer Herdbuch'!A46)</f>
      </c>
      <c r="C151" s="25">
        <f>IF(AND(A151=" "),"",IF(OR('Lämmer Herdbuch'!O46=1),"E",IF(OR('Lämmer Herdbuch'!O46=2),"Z",IF(OR('Lämmer Herdbuch'!O46=3),"D",IF(OR('Lämmer Herdbuch'!O46=4),"V","")))))</f>
      </c>
      <c r="D151" s="26">
        <f>IF(A151=" ","",'Lämmer Herdbuch'!N46)</f>
      </c>
      <c r="E151" s="17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18" customHeight="1">
      <c r="A152" s="23" t="str">
        <f>IF(AND('Lämmer Herdbuch'!X47="E",'Lämmer Herdbuch'!Z47="EZ"),'Lämmer Herdbuch'!Y47," ")</f>
        <v> </v>
      </c>
      <c r="B152" s="24">
        <f>IF(A152=" ","",'Lämmer Herdbuch'!A47)</f>
      </c>
      <c r="C152" s="25">
        <f>IF(AND(A152=" "),"",IF(OR('Lämmer Herdbuch'!O47=1),"E",IF(OR('Lämmer Herdbuch'!O47=2),"Z",IF(OR('Lämmer Herdbuch'!O47=3),"D",IF(OR('Lämmer Herdbuch'!O47=4),"V","")))))</f>
      </c>
      <c r="D152" s="26">
        <f>IF(A152=" ","",'Lämmer Herdbuch'!N47)</f>
      </c>
      <c r="E152" s="17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ht="18" customHeight="1">
      <c r="A153" s="23" t="str">
        <f>IF(AND('Lämmer Herdbuch'!X48="E",'Lämmer Herdbuch'!Z48="EZ"),'Lämmer Herdbuch'!Y48," ")</f>
        <v> </v>
      </c>
      <c r="B153" s="24">
        <f>IF(A153=" ","",'Lämmer Herdbuch'!A48)</f>
      </c>
      <c r="C153" s="25">
        <f>IF(AND(A153=" "),"",IF(OR('Lämmer Herdbuch'!O48=1),"E",IF(OR('Lämmer Herdbuch'!O48=2),"Z",IF(OR('Lämmer Herdbuch'!O48=3),"D",IF(OR('Lämmer Herdbuch'!O48=4),"V","")))))</f>
      </c>
      <c r="D153" s="26">
        <f>IF(A153=" ","",'Lämmer Herdbuch'!N48)</f>
      </c>
      <c r="E153" s="17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ht="18" customHeight="1">
      <c r="A154" s="23" t="str">
        <f>IF(AND('Lämmer Herdbuch'!X49="E",'Lämmer Herdbuch'!Z49="EZ"),'Lämmer Herdbuch'!Y49," ")</f>
        <v> </v>
      </c>
      <c r="B154" s="24">
        <f>IF(A154=" ","",'Lämmer Herdbuch'!A49)</f>
      </c>
      <c r="C154" s="25">
        <f>IF(AND(A154=" "),"",IF(OR('Lämmer Herdbuch'!O49=1),"E",IF(OR('Lämmer Herdbuch'!O49=2),"Z",IF(OR('Lämmer Herdbuch'!O49=3),"D",IF(OR('Lämmer Herdbuch'!O49=4),"V","")))))</f>
      </c>
      <c r="D154" s="26">
        <f>IF(A154=" ","",'Lämmer Herdbuch'!N49)</f>
      </c>
      <c r="E154" s="17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ht="18" customHeight="1">
      <c r="A155" s="23" t="str">
        <f>IF(AND('Lämmer Herdbuch'!X50="E",'Lämmer Herdbuch'!Z50="EZ"),'Lämmer Herdbuch'!Y50," ")</f>
        <v> </v>
      </c>
      <c r="B155" s="24">
        <f>IF(A155=" ","",'Lämmer Herdbuch'!A50)</f>
      </c>
      <c r="C155" s="25">
        <f>IF(AND(A155=" "),"",IF(OR('Lämmer Herdbuch'!O50=1),"E",IF(OR('Lämmer Herdbuch'!O50=2),"Z",IF(OR('Lämmer Herdbuch'!O50=3),"D",IF(OR('Lämmer Herdbuch'!O50=4),"V","")))))</f>
      </c>
      <c r="D155" s="26">
        <f>IF(A155=" ","",'Lämmer Herdbuch'!N50)</f>
      </c>
      <c r="E155" s="17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ht="18" customHeight="1">
      <c r="A156" s="23" t="str">
        <f>IF(AND('Lämmer Herdbuch'!X51="E",'Lämmer Herdbuch'!Z51="EZ"),'Lämmer Herdbuch'!Y51," ")</f>
        <v> </v>
      </c>
      <c r="B156" s="24">
        <f>IF(A156=" ","",'Lämmer Herdbuch'!A51)</f>
      </c>
      <c r="C156" s="25">
        <f>IF(AND(A156=" "),"",IF(OR('Lämmer Herdbuch'!O51=1),"E",IF(OR('Lämmer Herdbuch'!O51=2),"Z",IF(OR('Lämmer Herdbuch'!O51=3),"D",IF(OR('Lämmer Herdbuch'!O51=4),"V","")))))</f>
      </c>
      <c r="D156" s="26">
        <f>IF(A156=" ","",'Lämmer Herdbuch'!N51)</f>
      </c>
      <c r="E156" s="17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ht="18" customHeight="1">
      <c r="A157" s="23" t="str">
        <f>IF(AND('Lämmer Herdbuch'!X52="E",'Lämmer Herdbuch'!Z52="EZ"),'Lämmer Herdbuch'!Y52," ")</f>
        <v> </v>
      </c>
      <c r="B157" s="24">
        <f>IF(A157=" ","",'Lämmer Herdbuch'!A52)</f>
      </c>
      <c r="C157" s="25">
        <f>IF(AND(A157=" "),"",IF(OR('Lämmer Herdbuch'!O52=1),"E",IF(OR('Lämmer Herdbuch'!O52=2),"Z",IF(OR('Lämmer Herdbuch'!O52=3),"D",IF(OR('Lämmer Herdbuch'!O52=4),"V","")))))</f>
      </c>
      <c r="D157" s="26">
        <f>IF(A157=" ","",'Lämmer Herdbuch'!N52)</f>
      </c>
      <c r="E157" s="17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ht="18" customHeight="1">
      <c r="A158" s="23" t="str">
        <f>IF(AND('Lämmer Herdbuch'!X53="E",'Lämmer Herdbuch'!Z53="EZ"),'Lämmer Herdbuch'!Y53," ")</f>
        <v> </v>
      </c>
      <c r="B158" s="24">
        <f>IF(A158=" ","",'Lämmer Herdbuch'!A53)</f>
      </c>
      <c r="C158" s="25">
        <f>IF(AND(A158=" "),"",IF(OR('Lämmer Herdbuch'!O53=1),"E",IF(OR('Lämmer Herdbuch'!O53=2),"Z",IF(OR('Lämmer Herdbuch'!O53=3),"D",IF(OR('Lämmer Herdbuch'!O53=4),"V","")))))</f>
      </c>
      <c r="D158" s="26">
        <f>IF(A158=" ","",'Lämmer Herdbuch'!N53)</f>
      </c>
      <c r="E158" s="17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ht="18" customHeight="1">
      <c r="A159" s="23" t="str">
        <f>IF(AND('Lämmer Herdbuch'!X54="E",'Lämmer Herdbuch'!Z54="EZ"),'Lämmer Herdbuch'!Y54," ")</f>
        <v> </v>
      </c>
      <c r="B159" s="24">
        <f>IF(A159=" ","",'Lämmer Herdbuch'!A54)</f>
      </c>
      <c r="C159" s="25">
        <f>IF(AND(A159=" "),"",IF(OR('Lämmer Herdbuch'!O54=1),"E",IF(OR('Lämmer Herdbuch'!O54=2),"Z",IF(OR('Lämmer Herdbuch'!O54=3),"D",IF(OR('Lämmer Herdbuch'!O54=4),"V","")))))</f>
      </c>
      <c r="D159" s="26">
        <f>IF(A159=" ","",'Lämmer Herdbuch'!N54)</f>
      </c>
      <c r="E159" s="17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ht="18" customHeight="1">
      <c r="A160" s="23" t="str">
        <f>IF(AND('Lämmer Herdbuch'!X55="E",'Lämmer Herdbuch'!Z55="EZ"),'Lämmer Herdbuch'!Y55," ")</f>
        <v> </v>
      </c>
      <c r="B160" s="24">
        <f>IF(A160=" ","",'Lämmer Herdbuch'!A55)</f>
      </c>
      <c r="C160" s="25">
        <f>IF(AND(A160=" "),"",IF(OR('Lämmer Herdbuch'!O55=1),"E",IF(OR('Lämmer Herdbuch'!O55=2),"Z",IF(OR('Lämmer Herdbuch'!O55=3),"D",IF(OR('Lämmer Herdbuch'!O55=4),"V","")))))</f>
      </c>
      <c r="D160" s="26">
        <f>IF(A160=" ","",'Lämmer Herdbuch'!N55)</f>
      </c>
      <c r="E160" s="17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ht="18" customHeight="1">
      <c r="A161" s="23" t="str">
        <f>IF(AND('Lämmer Herdbuch'!X56="E",'Lämmer Herdbuch'!Z56="EZ"),'Lämmer Herdbuch'!Y56," ")</f>
        <v> </v>
      </c>
      <c r="B161" s="24">
        <f>IF(A161=" ","",'Lämmer Herdbuch'!A56)</f>
      </c>
      <c r="C161" s="25">
        <f>IF(AND(A161=" "),"",IF(OR('Lämmer Herdbuch'!O56=1),"E",IF(OR('Lämmer Herdbuch'!O56=2),"Z",IF(OR('Lämmer Herdbuch'!O56=3),"D",IF(OR('Lämmer Herdbuch'!O56=4),"V","")))))</f>
      </c>
      <c r="D161" s="26">
        <f>IF(A161=" ","",'Lämmer Herdbuch'!N56)</f>
      </c>
      <c r="E161" s="17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ht="18" customHeight="1">
      <c r="A162" s="23" t="str">
        <f>IF(AND('Lämmer Herdbuch'!X57="E",'Lämmer Herdbuch'!Z57="EZ"),'Lämmer Herdbuch'!Y57," ")</f>
        <v> </v>
      </c>
      <c r="B162" s="24">
        <f>IF(A162=" ","",'Lämmer Herdbuch'!A57)</f>
      </c>
      <c r="C162" s="25">
        <f>IF(AND(A162=" "),"",IF(OR('Lämmer Herdbuch'!O57=1),"E",IF(OR('Lämmer Herdbuch'!O57=2),"Z",IF(OR('Lämmer Herdbuch'!O57=3),"D",IF(OR('Lämmer Herdbuch'!O57=4),"V","")))))</f>
      </c>
      <c r="D162" s="26">
        <f>IF(A162=" ","",'Lämmer Herdbuch'!N57)</f>
      </c>
      <c r="E162" s="17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ht="18" customHeight="1">
      <c r="A163" s="23" t="str">
        <f>IF(AND('Lämmer Herdbuch'!X58="E",'Lämmer Herdbuch'!Z58="EZ"),'Lämmer Herdbuch'!Y58," ")</f>
        <v> </v>
      </c>
      <c r="B163" s="24">
        <f>IF(A163=" ","",'Lämmer Herdbuch'!A58)</f>
      </c>
      <c r="C163" s="25">
        <f>IF(AND(A163=" "),"",IF(OR('Lämmer Herdbuch'!O58=1),"E",IF(OR('Lämmer Herdbuch'!O58=2),"Z",IF(OR('Lämmer Herdbuch'!O58=3),"D",IF(OR('Lämmer Herdbuch'!O58=4),"V","")))))</f>
      </c>
      <c r="D163" s="26">
        <f>IF(A163=" ","",'Lämmer Herdbuch'!N58)</f>
      </c>
      <c r="E163" s="17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ht="18" customHeight="1">
      <c r="A164" s="23" t="str">
        <f>IF(AND('Lämmer Herdbuch'!X59="E",'Lämmer Herdbuch'!Z59="EZ"),'Lämmer Herdbuch'!Y59," ")</f>
        <v> </v>
      </c>
      <c r="B164" s="24">
        <f>IF(A164=" ","",'Lämmer Herdbuch'!A59)</f>
      </c>
      <c r="C164" s="25">
        <f>IF(AND(A164=" "),"",IF(OR('Lämmer Herdbuch'!O59=1),"E",IF(OR('Lämmer Herdbuch'!O59=2),"Z",IF(OR('Lämmer Herdbuch'!O59=3),"D",IF(OR('Lämmer Herdbuch'!O59=4),"V","")))))</f>
      </c>
      <c r="D164" s="26">
        <f>IF(A164=" ","",'Lämmer Herdbuch'!N59)</f>
      </c>
      <c r="E164" s="17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ht="18" customHeight="1">
      <c r="A165" s="23" t="str">
        <f>IF(AND('Lämmer Herdbuch'!X60="E",'Lämmer Herdbuch'!Z60="EZ"),'Lämmer Herdbuch'!Y60," ")</f>
        <v> </v>
      </c>
      <c r="B165" s="24">
        <f>IF(A165=" ","",'Lämmer Herdbuch'!A60)</f>
      </c>
      <c r="C165" s="25">
        <f>IF(AND(A165=" "),"",IF(OR('Lämmer Herdbuch'!O60=1),"E",IF(OR('Lämmer Herdbuch'!O60=2),"Z",IF(OR('Lämmer Herdbuch'!O60=3),"D",IF(OR('Lämmer Herdbuch'!O60=4),"V","")))))</f>
      </c>
      <c r="D165" s="26">
        <f>IF(A165=" ","",'Lämmer Herdbuch'!N60)</f>
      </c>
      <c r="E165" s="17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ht="18" customHeight="1">
      <c r="A166" s="23" t="str">
        <f>IF(AND('Lämmer Herdbuch'!X61="E",'Lämmer Herdbuch'!Z61="EZ"),'Lämmer Herdbuch'!Y61," ")</f>
        <v> </v>
      </c>
      <c r="B166" s="24">
        <f>IF(A166=" ","",'Lämmer Herdbuch'!A61)</f>
      </c>
      <c r="C166" s="25">
        <f>IF(AND(A166=" "),"",IF(OR('Lämmer Herdbuch'!O61=1),"E",IF(OR('Lämmer Herdbuch'!O61=2),"Z",IF(OR('Lämmer Herdbuch'!O61=3),"D",IF(OR('Lämmer Herdbuch'!O61=4),"V","")))))</f>
      </c>
      <c r="D166" s="26">
        <f>IF(A166=" ","",'Lämmer Herdbuch'!N61)</f>
      </c>
      <c r="E166" s="17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ht="18" customHeight="1">
      <c r="A167" s="23" t="str">
        <f>IF(AND('Lämmer Herdbuch'!X62="E",'Lämmer Herdbuch'!Z62="EZ"),'Lämmer Herdbuch'!Y62," ")</f>
        <v> </v>
      </c>
      <c r="B167" s="24">
        <f>IF(A167=" ","",'Lämmer Herdbuch'!A62)</f>
      </c>
      <c r="C167" s="25">
        <f>IF(AND(A167=" "),"",IF(OR('Lämmer Herdbuch'!O62=1),"E",IF(OR('Lämmer Herdbuch'!O62=2),"Z",IF(OR('Lämmer Herdbuch'!O62=3),"D",IF(OR('Lämmer Herdbuch'!O62=4),"V","")))))</f>
      </c>
      <c r="D167" s="26">
        <f>IF(A167=" ","",'Lämmer Herdbuch'!N62)</f>
      </c>
      <c r="E167" s="17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ht="18" customHeight="1">
      <c r="A168" s="23" t="str">
        <f>IF(AND('Lämmer Herdbuch'!X63="E",'Lämmer Herdbuch'!Z63="EZ"),'Lämmer Herdbuch'!Y63," ")</f>
        <v> </v>
      </c>
      <c r="B168" s="24">
        <f>IF(A168=" ","",'Lämmer Herdbuch'!A63)</f>
      </c>
      <c r="C168" s="25">
        <f>IF(AND(A168=" "),"",IF(OR('Lämmer Herdbuch'!O63=1),"E",IF(OR('Lämmer Herdbuch'!O63=2),"Z",IF(OR('Lämmer Herdbuch'!O63=3),"D",IF(OR('Lämmer Herdbuch'!O63=4),"V","")))))</f>
      </c>
      <c r="D168" s="26">
        <f>IF(A168=" ","",'Lämmer Herdbuch'!N63)</f>
      </c>
      <c r="E168" s="17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ht="18" customHeight="1">
      <c r="A169" s="23" t="str">
        <f>IF(AND('Lämmer Herdbuch'!X64="E",'Lämmer Herdbuch'!Z64="EZ"),'Lämmer Herdbuch'!Y64," ")</f>
        <v> </v>
      </c>
      <c r="B169" s="24">
        <f>IF(A169=" ","",'Lämmer Herdbuch'!A64)</f>
      </c>
      <c r="C169" s="25">
        <f>IF(AND(A169=" "),"",IF(OR('Lämmer Herdbuch'!O64=1),"E",IF(OR('Lämmer Herdbuch'!O64=2),"Z",IF(OR('Lämmer Herdbuch'!O64=3),"D",IF(OR('Lämmer Herdbuch'!O64=4),"V","")))))</f>
      </c>
      <c r="D169" s="26">
        <f>IF(A169=" ","",'Lämmer Herdbuch'!N64)</f>
      </c>
      <c r="E169" s="17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ht="18" customHeight="1">
      <c r="A170" s="23" t="str">
        <f>IF(AND('Lämmer Herdbuch'!X65="E",'Lämmer Herdbuch'!Z65="EZ"),'Lämmer Herdbuch'!Y65," ")</f>
        <v> </v>
      </c>
      <c r="B170" s="24">
        <f>IF(A170=" ","",'Lämmer Herdbuch'!A65)</f>
      </c>
      <c r="C170" s="25">
        <f>IF(AND(A170=" "),"",IF(OR('Lämmer Herdbuch'!O65=1),"E",IF(OR('Lämmer Herdbuch'!O65=2),"Z",IF(OR('Lämmer Herdbuch'!O65=3),"D",IF(OR('Lämmer Herdbuch'!O65=4),"V","")))))</f>
      </c>
      <c r="D170" s="26">
        <f>IF(A170=" ","",'Lämmer Herdbuch'!N65)</f>
      </c>
      <c r="E170" s="17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8" customHeight="1">
      <c r="A171" s="23" t="str">
        <f>IF(AND('Lämmer Herdbuch'!AB11="E",'Lämmer Herdbuch'!AD11="EZ"),'Lämmer Herdbuch'!AC11," ")</f>
        <v> </v>
      </c>
      <c r="B171" s="24">
        <f>IF(A171=" ","",'Lämmer Herdbuch'!A11)</f>
      </c>
      <c r="C171" s="25">
        <f>IF(AND(A171=" "),"",IF(OR('Lämmer Herdbuch'!O11=1),"E",IF(OR('Lämmer Herdbuch'!O11=2),"Z",IF(OR('Lämmer Herdbuch'!O11=3),"D",IF(OR('Lämmer Herdbuch'!O11=4),"V","")))))</f>
      </c>
      <c r="D171" s="26">
        <f>IF(A171=" ","",'Lämmer Herdbuch'!N11)</f>
      </c>
      <c r="E171" s="17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18" customHeight="1">
      <c r="A172" s="23" t="str">
        <f>IF(AND('Lämmer Herdbuch'!AB12="E",'Lämmer Herdbuch'!AD12="EZ"),'Lämmer Herdbuch'!AC12," ")</f>
        <v> </v>
      </c>
      <c r="B172" s="24">
        <f>IF(A172=" ","",'Lämmer Herdbuch'!A12)</f>
      </c>
      <c r="C172" s="25">
        <f>IF(AND(A172=" "),"",IF(OR('Lämmer Herdbuch'!O12=1),"E",IF(OR('Lämmer Herdbuch'!O12=2),"Z",IF(OR('Lämmer Herdbuch'!O12=3),"D",IF(OR('Lämmer Herdbuch'!O12=4),"V","")))))</f>
      </c>
      <c r="D172" s="26">
        <f>IF(A172=" ","",'Lämmer Herdbuch'!N12)</f>
      </c>
      <c r="E172" s="17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8" customHeight="1">
      <c r="A173" s="23" t="str">
        <f>IF(AND('Lämmer Herdbuch'!AB13="E",'Lämmer Herdbuch'!AD13="EZ"),'Lämmer Herdbuch'!AC13," ")</f>
        <v> </v>
      </c>
      <c r="B173" s="24">
        <f>IF(A173=" ","",'Lämmer Herdbuch'!A13)</f>
      </c>
      <c r="C173" s="25">
        <f>IF(AND(A173=" "),"",IF(OR('Lämmer Herdbuch'!O13=1),"E",IF(OR('Lämmer Herdbuch'!O13=2),"Z",IF(OR('Lämmer Herdbuch'!O13=3),"D",IF(OR('Lämmer Herdbuch'!O13=4),"V","")))))</f>
      </c>
      <c r="D173" s="26">
        <f>IF(A173=" ","",'Lämmer Herdbuch'!N13)</f>
      </c>
      <c r="E173" s="17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ht="18" customHeight="1">
      <c r="A174" s="23" t="str">
        <f>IF(AND('Lämmer Herdbuch'!AB14="E",'Lämmer Herdbuch'!AD14="EZ"),'Lämmer Herdbuch'!AC14," ")</f>
        <v> </v>
      </c>
      <c r="B174" s="24">
        <f>IF(A174=" ","",'Lämmer Herdbuch'!A14)</f>
      </c>
      <c r="C174" s="25">
        <f>IF(AND(A174=" "),"",IF(OR('Lämmer Herdbuch'!O14=1),"E",IF(OR('Lämmer Herdbuch'!O14=2),"Z",IF(OR('Lämmer Herdbuch'!O14=3),"D",IF(OR('Lämmer Herdbuch'!O14=4),"V","")))))</f>
      </c>
      <c r="D174" s="26">
        <f>IF(A174=" ","",'Lämmer Herdbuch'!N14)</f>
      </c>
      <c r="E174" s="17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ht="18" customHeight="1">
      <c r="A175" s="23" t="str">
        <f>IF(AND('Lämmer Herdbuch'!AB15="E",'Lämmer Herdbuch'!AD15="EZ"),'Lämmer Herdbuch'!AC15," ")</f>
        <v> </v>
      </c>
      <c r="B175" s="24">
        <f>IF(A175=" ","",'Lämmer Herdbuch'!A15)</f>
      </c>
      <c r="C175" s="25">
        <f>IF(AND(A175=" "),"",IF(OR('Lämmer Herdbuch'!O15=1),"E",IF(OR('Lämmer Herdbuch'!O15=2),"Z",IF(OR('Lämmer Herdbuch'!O15=3),"D",IF(OR('Lämmer Herdbuch'!O15=4),"V","")))))</f>
      </c>
      <c r="D175" s="26">
        <f>IF(A175=" ","",'Lämmer Herdbuch'!N15)</f>
      </c>
      <c r="E175" s="17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ht="18" customHeight="1">
      <c r="A176" s="23" t="str">
        <f>IF(AND('Lämmer Herdbuch'!AB16="E",'Lämmer Herdbuch'!AD16="EZ"),'Lämmer Herdbuch'!AC16," ")</f>
        <v> </v>
      </c>
      <c r="B176" s="24">
        <f>IF(A176=" ","",'Lämmer Herdbuch'!A16)</f>
      </c>
      <c r="C176" s="25">
        <f>IF(AND(A176=" "),"",IF(OR('Lämmer Herdbuch'!O16=1),"E",IF(OR('Lämmer Herdbuch'!O16=2),"Z",IF(OR('Lämmer Herdbuch'!O16=3),"D",IF(OR('Lämmer Herdbuch'!O16=4),"V","")))))</f>
      </c>
      <c r="D176" s="26">
        <f>IF(A176=" ","",'Lämmer Herdbuch'!N16)</f>
      </c>
      <c r="E176" s="17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ht="18" customHeight="1">
      <c r="A177" s="23" t="str">
        <f>IF(AND('Lämmer Herdbuch'!AB17="E",'Lämmer Herdbuch'!AD17="EZ"),'Lämmer Herdbuch'!AC17," ")</f>
        <v> </v>
      </c>
      <c r="B177" s="24">
        <f>IF(A177=" ","",'Lämmer Herdbuch'!A17)</f>
      </c>
      <c r="C177" s="25">
        <f>IF(AND(A177=" "),"",IF(OR('Lämmer Herdbuch'!O17=1),"E",IF(OR('Lämmer Herdbuch'!O17=2),"Z",IF(OR('Lämmer Herdbuch'!O17=3),"D",IF(OR('Lämmer Herdbuch'!O17=4),"V","")))))</f>
      </c>
      <c r="D177" s="26">
        <f>IF(A177=" ","",'Lämmer Herdbuch'!N17)</f>
      </c>
      <c r="E177" s="17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ht="18" customHeight="1">
      <c r="A178" s="23" t="str">
        <f>IF(AND('Lämmer Herdbuch'!AB18="E",'Lämmer Herdbuch'!AD18="EZ"),'Lämmer Herdbuch'!AC18," ")</f>
        <v> </v>
      </c>
      <c r="B178" s="24">
        <f>IF(A178=" ","",'Lämmer Herdbuch'!A18)</f>
      </c>
      <c r="C178" s="25">
        <f>IF(AND(A178=" "),"",IF(OR('Lämmer Herdbuch'!O18=1),"E",IF(OR('Lämmer Herdbuch'!O18=2),"Z",IF(OR('Lämmer Herdbuch'!O18=3),"D",IF(OR('Lämmer Herdbuch'!O18=4),"V","")))))</f>
      </c>
      <c r="D178" s="26">
        <f>IF(A178=" ","",'Lämmer Herdbuch'!N18)</f>
      </c>
      <c r="E178" s="17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ht="18" customHeight="1">
      <c r="A179" s="23" t="str">
        <f>IF(AND('Lämmer Herdbuch'!AB19="E",'Lämmer Herdbuch'!AD19="EZ"),'Lämmer Herdbuch'!AC19," ")</f>
        <v> </v>
      </c>
      <c r="B179" s="24">
        <f>IF(A179=" ","",'Lämmer Herdbuch'!A19)</f>
      </c>
      <c r="C179" s="25">
        <f>IF(AND(A179=" "),"",IF(OR('Lämmer Herdbuch'!O19=1),"E",IF(OR('Lämmer Herdbuch'!O19=2),"Z",IF(OR('Lämmer Herdbuch'!O19=3),"D",IF(OR('Lämmer Herdbuch'!O19=4),"V","")))))</f>
      </c>
      <c r="D179" s="26">
        <f>IF(A179=" ","",'Lämmer Herdbuch'!N19)</f>
      </c>
      <c r="E179" s="17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ht="18" customHeight="1">
      <c r="A180" s="23" t="str">
        <f>IF(AND('Lämmer Herdbuch'!AB20="E",'Lämmer Herdbuch'!AD20="EZ"),'Lämmer Herdbuch'!AC20," ")</f>
        <v> </v>
      </c>
      <c r="B180" s="24">
        <f>IF(A180=" ","",'Lämmer Herdbuch'!A20)</f>
      </c>
      <c r="C180" s="25">
        <f>IF(AND(A180=" "),"",IF(OR('Lämmer Herdbuch'!O20=1),"E",IF(OR('Lämmer Herdbuch'!O20=2),"Z",IF(OR('Lämmer Herdbuch'!O20=3),"D",IF(OR('Lämmer Herdbuch'!O20=4),"V","")))))</f>
      </c>
      <c r="D180" s="26">
        <f>IF(A180=" ","",'Lämmer Herdbuch'!N20)</f>
      </c>
      <c r="E180" s="17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ht="18" customHeight="1">
      <c r="A181" s="23" t="str">
        <f>IF(AND('Lämmer Herdbuch'!AB21="E",'Lämmer Herdbuch'!AD21="EZ"),'Lämmer Herdbuch'!AC21," ")</f>
        <v> </v>
      </c>
      <c r="B181" s="24">
        <f>IF(A181=" ","",'Lämmer Herdbuch'!A21)</f>
      </c>
      <c r="C181" s="25">
        <f>IF(AND(A181=" "),"",IF(OR('Lämmer Herdbuch'!O21=1),"E",IF(OR('Lämmer Herdbuch'!O21=2),"Z",IF(OR('Lämmer Herdbuch'!O21=3),"D",IF(OR('Lämmer Herdbuch'!O21=4),"V","")))))</f>
      </c>
      <c r="D181" s="26">
        <f>IF(A181=" ","",'Lämmer Herdbuch'!N21)</f>
      </c>
      <c r="E181" s="17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ht="18" customHeight="1">
      <c r="A182" s="23" t="str">
        <f>IF(AND('Lämmer Herdbuch'!AB22="E",'Lämmer Herdbuch'!AD22="EZ"),'Lämmer Herdbuch'!AC22," ")</f>
        <v> </v>
      </c>
      <c r="B182" s="24">
        <f>IF(A182=" ","",'Lämmer Herdbuch'!A22)</f>
      </c>
      <c r="C182" s="25">
        <f>IF(AND(A182=" "),"",IF(OR('Lämmer Herdbuch'!O22=1),"E",IF(OR('Lämmer Herdbuch'!O22=2),"Z",IF(OR('Lämmer Herdbuch'!O22=3),"D",IF(OR('Lämmer Herdbuch'!O22=4),"V","")))))</f>
      </c>
      <c r="D182" s="26">
        <f>IF(A182=" ","",'Lämmer Herdbuch'!N22)</f>
      </c>
      <c r="E182" s="17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ht="18" customHeight="1">
      <c r="A183" s="23" t="str">
        <f>IF(AND('Lämmer Herdbuch'!AB23="E",'Lämmer Herdbuch'!AD23="EZ"),'Lämmer Herdbuch'!AC23," ")</f>
        <v> </v>
      </c>
      <c r="B183" s="24">
        <f>IF(A183=" ","",'Lämmer Herdbuch'!A23)</f>
      </c>
      <c r="C183" s="25">
        <f>IF(AND(A183=" "),"",IF(OR('Lämmer Herdbuch'!O23=1),"E",IF(OR('Lämmer Herdbuch'!O23=2),"Z",IF(OR('Lämmer Herdbuch'!O23=3),"D",IF(OR('Lämmer Herdbuch'!O23=4),"V","")))))</f>
      </c>
      <c r="D183" s="26">
        <f>IF(A183=" ","",'Lämmer Herdbuch'!N23)</f>
      </c>
      <c r="E183" s="17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ht="18" customHeight="1">
      <c r="A184" s="23" t="str">
        <f>IF(AND('Lämmer Herdbuch'!AB24="E",'Lämmer Herdbuch'!AD24="EZ"),'Lämmer Herdbuch'!AC24," ")</f>
        <v> </v>
      </c>
      <c r="B184" s="24">
        <f>IF(A184=" ","",'Lämmer Herdbuch'!A24)</f>
      </c>
      <c r="C184" s="25">
        <f>IF(AND(A184=" "),"",IF(OR('Lämmer Herdbuch'!O24=1),"E",IF(OR('Lämmer Herdbuch'!O24=2),"Z",IF(OR('Lämmer Herdbuch'!O24=3),"D",IF(OR('Lämmer Herdbuch'!O24=4),"V","")))))</f>
      </c>
      <c r="D184" s="26">
        <f>IF(A184=" ","",'Lämmer Herdbuch'!N24)</f>
      </c>
      <c r="E184" s="17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ht="18" customHeight="1">
      <c r="A185" s="23" t="str">
        <f>IF(AND('Lämmer Herdbuch'!AB25="E",'Lämmer Herdbuch'!AD25="EZ"),'Lämmer Herdbuch'!AC25," ")</f>
        <v> </v>
      </c>
      <c r="B185" s="24">
        <f>IF(A185=" ","",'Lämmer Herdbuch'!A25)</f>
      </c>
      <c r="C185" s="25">
        <f>IF(AND(A185=" "),"",IF(OR('Lämmer Herdbuch'!O25=1),"E",IF(OR('Lämmer Herdbuch'!O25=2),"Z",IF(OR('Lämmer Herdbuch'!O25=3),"D",IF(OR('Lämmer Herdbuch'!O25=4),"V","")))))</f>
      </c>
      <c r="D185" s="26">
        <f>IF(A185=" ","",'Lämmer Herdbuch'!N25)</f>
      </c>
      <c r="E185" s="17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ht="18" customHeight="1">
      <c r="A186" s="23" t="str">
        <f>IF(AND('Lämmer Herdbuch'!AB26="E",'Lämmer Herdbuch'!AD26="EZ"),'Lämmer Herdbuch'!AC26," ")</f>
        <v> </v>
      </c>
      <c r="B186" s="24">
        <f>IF(A186=" ","",'Lämmer Herdbuch'!A26)</f>
      </c>
      <c r="C186" s="25">
        <f>IF(AND(A186=" "),"",IF(OR('Lämmer Herdbuch'!O26=1),"E",IF(OR('Lämmer Herdbuch'!O26=2),"Z",IF(OR('Lämmer Herdbuch'!O26=3),"D",IF(OR('Lämmer Herdbuch'!O26=4),"V","")))))</f>
      </c>
      <c r="D186" s="26">
        <f>IF(A186=" ","",'Lämmer Herdbuch'!N26)</f>
      </c>
      <c r="E186" s="17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ht="18" customHeight="1">
      <c r="A187" s="23" t="str">
        <f>IF(AND('Lämmer Herdbuch'!AB27="E",'Lämmer Herdbuch'!AD27="EZ"),'Lämmer Herdbuch'!AC27," ")</f>
        <v> </v>
      </c>
      <c r="B187" s="24">
        <f>IF(A187=" ","",'Lämmer Herdbuch'!A27)</f>
      </c>
      <c r="C187" s="25">
        <f>IF(AND(A187=" "),"",IF(OR('Lämmer Herdbuch'!O27=1),"E",IF(OR('Lämmer Herdbuch'!O27=2),"Z",IF(OR('Lämmer Herdbuch'!O27=3),"D",IF(OR('Lämmer Herdbuch'!O27=4),"V","")))))</f>
      </c>
      <c r="D187" s="26">
        <f>IF(A187=" ","",'Lämmer Herdbuch'!N27)</f>
      </c>
      <c r="E187" s="17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ht="18" customHeight="1">
      <c r="A188" s="23" t="str">
        <f>IF(AND('Lämmer Herdbuch'!AB28="E",'Lämmer Herdbuch'!AD28="EZ"),'Lämmer Herdbuch'!AC28," ")</f>
        <v> </v>
      </c>
      <c r="B188" s="24">
        <f>IF(A188=" ","",'Lämmer Herdbuch'!A28)</f>
      </c>
      <c r="C188" s="25">
        <f>IF(AND(A188=" "),"",IF(OR('Lämmer Herdbuch'!O28=1),"E",IF(OR('Lämmer Herdbuch'!O28=2),"Z",IF(OR('Lämmer Herdbuch'!O28=3),"D",IF(OR('Lämmer Herdbuch'!O28=4),"V","")))))</f>
      </c>
      <c r="D188" s="26">
        <f>IF(A188=" ","",'Lämmer Herdbuch'!N28)</f>
      </c>
      <c r="E188" s="17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ht="18" customHeight="1">
      <c r="A189" s="23" t="str">
        <f>IF(AND('Lämmer Herdbuch'!AB29="E",'Lämmer Herdbuch'!AD29="EZ"),'Lämmer Herdbuch'!AC29," ")</f>
        <v> </v>
      </c>
      <c r="B189" s="24">
        <f>IF(A189=" ","",'Lämmer Herdbuch'!A29)</f>
      </c>
      <c r="C189" s="25">
        <f>IF(AND(A189=" "),"",IF(OR('Lämmer Herdbuch'!O29=1),"E",IF(OR('Lämmer Herdbuch'!O29=2),"Z",IF(OR('Lämmer Herdbuch'!O29=3),"D",IF(OR('Lämmer Herdbuch'!O29=4),"V","")))))</f>
      </c>
      <c r="D189" s="26">
        <f>IF(A189=" ","",'Lämmer Herdbuch'!N29)</f>
      </c>
      <c r="E189" s="17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ht="18" customHeight="1">
      <c r="A190" s="23" t="str">
        <f>IF(AND('Lämmer Herdbuch'!AB30="E",'Lämmer Herdbuch'!AD30="EZ"),'Lämmer Herdbuch'!AC30," ")</f>
        <v> </v>
      </c>
      <c r="B190" s="24">
        <f>IF(A190=" ","",'Lämmer Herdbuch'!A30)</f>
      </c>
      <c r="C190" s="25">
        <f>IF(AND(A190=" "),"",IF(OR('Lämmer Herdbuch'!O30=1),"E",IF(OR('Lämmer Herdbuch'!O30=2),"Z",IF(OR('Lämmer Herdbuch'!O30=3),"D",IF(OR('Lämmer Herdbuch'!O30=4),"V","")))))</f>
      </c>
      <c r="D190" s="26">
        <f>IF(A190=" ","",'Lämmer Herdbuch'!N30)</f>
      </c>
      <c r="E190" s="17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18" customHeight="1">
      <c r="A191" s="23" t="str">
        <f>IF(AND('Lämmer Herdbuch'!AB31="E",'Lämmer Herdbuch'!AD31="EZ"),'Lämmer Herdbuch'!AC31," ")</f>
        <v> </v>
      </c>
      <c r="B191" s="24">
        <f>IF(A191=" ","",'Lämmer Herdbuch'!A31)</f>
      </c>
      <c r="C191" s="25">
        <f>IF(AND(A191=" "),"",IF(OR('Lämmer Herdbuch'!O31=1),"E",IF(OR('Lämmer Herdbuch'!O31=2),"Z",IF(OR('Lämmer Herdbuch'!O31=3),"D",IF(OR('Lämmer Herdbuch'!O31=4),"V","")))))</f>
      </c>
      <c r="D191" s="26">
        <f>IF(A191=" ","",'Lämmer Herdbuch'!N31)</f>
      </c>
      <c r="E191" s="17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ht="18" customHeight="1">
      <c r="A192" s="23" t="str">
        <f>IF(AND('Lämmer Herdbuch'!AB32="E",'Lämmer Herdbuch'!AD32="EZ"),'Lämmer Herdbuch'!AC32," ")</f>
        <v> </v>
      </c>
      <c r="B192" s="24">
        <f>IF(A192=" ","",'Lämmer Herdbuch'!A32)</f>
      </c>
      <c r="C192" s="25">
        <f>IF(AND(A192=" "),"",IF(OR('Lämmer Herdbuch'!O32=1),"E",IF(OR('Lämmer Herdbuch'!O32=2),"Z",IF(OR('Lämmer Herdbuch'!O32=3),"D",IF(OR('Lämmer Herdbuch'!O32=4),"V","")))))</f>
      </c>
      <c r="D192" s="26">
        <f>IF(A192=" ","",'Lämmer Herdbuch'!N32)</f>
      </c>
      <c r="E192" s="17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ht="18" customHeight="1">
      <c r="A193" s="23" t="str">
        <f>IF(AND('Lämmer Herdbuch'!AB33="E",'Lämmer Herdbuch'!AD33="EZ"),'Lämmer Herdbuch'!AC33," ")</f>
        <v> </v>
      </c>
      <c r="B193" s="24">
        <f>IF(A193=" ","",'Lämmer Herdbuch'!A33)</f>
      </c>
      <c r="C193" s="25">
        <f>IF(AND(A193=" "),"",IF(OR('Lämmer Herdbuch'!O33=1),"E",IF(OR('Lämmer Herdbuch'!O33=2),"Z",IF(OR('Lämmer Herdbuch'!O33=3),"D",IF(OR('Lämmer Herdbuch'!O33=4),"V","")))))</f>
      </c>
      <c r="D193" s="26">
        <f>IF(A193=" ","",'Lämmer Herdbuch'!N33)</f>
      </c>
      <c r="E193" s="17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18" customHeight="1">
      <c r="A194" s="23" t="str">
        <f>IF(AND('Lämmer Herdbuch'!AB34="E",'Lämmer Herdbuch'!AD34="EZ"),'Lämmer Herdbuch'!AC34," ")</f>
        <v> </v>
      </c>
      <c r="B194" s="24">
        <f>IF(A194=" ","",'Lämmer Herdbuch'!A34)</f>
      </c>
      <c r="C194" s="25">
        <f>IF(AND(A194=" "),"",IF(OR('Lämmer Herdbuch'!O34=1),"E",IF(OR('Lämmer Herdbuch'!O34=2),"Z",IF(OR('Lämmer Herdbuch'!O34=3),"D",IF(OR('Lämmer Herdbuch'!O34=4),"V","")))))</f>
      </c>
      <c r="D194" s="26">
        <f>IF(A194=" ","",'Lämmer Herdbuch'!N34)</f>
      </c>
      <c r="E194" s="17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18" customHeight="1">
      <c r="A195" s="23" t="str">
        <f>IF(AND('Lämmer Herdbuch'!AB35="E",'Lämmer Herdbuch'!AD35="EZ"),'Lämmer Herdbuch'!AC35," ")</f>
        <v> </v>
      </c>
      <c r="B195" s="24">
        <f>IF(A195=" ","",'Lämmer Herdbuch'!A35)</f>
      </c>
      <c r="C195" s="25">
        <f>IF(AND(A195=" "),"",IF(OR('Lämmer Herdbuch'!O35=1),"E",IF(OR('Lämmer Herdbuch'!O35=2),"Z",IF(OR('Lämmer Herdbuch'!O35=3),"D",IF(OR('Lämmer Herdbuch'!O35=4),"V","")))))</f>
      </c>
      <c r="D195" s="26">
        <f>IF(A195=" ","",'Lämmer Herdbuch'!N35)</f>
      </c>
      <c r="E195" s="17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ht="18" customHeight="1">
      <c r="A196" s="23" t="str">
        <f>IF(AND('Lämmer Herdbuch'!AB36="E",'Lämmer Herdbuch'!AD36="EZ"),'Lämmer Herdbuch'!AC36," ")</f>
        <v> </v>
      </c>
      <c r="B196" s="24">
        <f>IF(A196=" ","",'Lämmer Herdbuch'!A36)</f>
      </c>
      <c r="C196" s="25">
        <f>IF(AND(A196=" "),"",IF(OR('Lämmer Herdbuch'!O36=1),"E",IF(OR('Lämmer Herdbuch'!O36=2),"Z",IF(OR('Lämmer Herdbuch'!O36=3),"D",IF(OR('Lämmer Herdbuch'!O36=4),"V","")))))</f>
      </c>
      <c r="D196" s="26">
        <f>IF(A196=" ","",'Lämmer Herdbuch'!N36)</f>
      </c>
      <c r="E196" s="17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ht="18" customHeight="1">
      <c r="A197" s="23" t="str">
        <f>IF(AND('Lämmer Herdbuch'!AB37="E",'Lämmer Herdbuch'!AD37="EZ"),'Lämmer Herdbuch'!AC37," ")</f>
        <v> </v>
      </c>
      <c r="B197" s="24">
        <f>IF(A197=" ","",'Lämmer Herdbuch'!A37)</f>
      </c>
      <c r="C197" s="25">
        <f>IF(AND(A197=" "),"",IF(OR('Lämmer Herdbuch'!O37=1),"E",IF(OR('Lämmer Herdbuch'!O37=2),"Z",IF(OR('Lämmer Herdbuch'!O37=3),"D",IF(OR('Lämmer Herdbuch'!O37=4),"V","")))))</f>
      </c>
      <c r="D197" s="26">
        <f>IF(A197=" ","",'Lämmer Herdbuch'!N37)</f>
      </c>
      <c r="E197" s="17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ht="18" customHeight="1">
      <c r="A198" s="23" t="str">
        <f>IF(AND('Lämmer Herdbuch'!AB38="E",'Lämmer Herdbuch'!AD38="EZ"),'Lämmer Herdbuch'!AC38," ")</f>
        <v> </v>
      </c>
      <c r="B198" s="24">
        <f>IF(A198=" ","",'Lämmer Herdbuch'!A38)</f>
      </c>
      <c r="C198" s="25">
        <f>IF(AND(A198=" "),"",IF(OR('Lämmer Herdbuch'!O38=1),"E",IF(OR('Lämmer Herdbuch'!O38=2),"Z",IF(OR('Lämmer Herdbuch'!O38=3),"D",IF(OR('Lämmer Herdbuch'!O38=4),"V","")))))</f>
      </c>
      <c r="D198" s="26">
        <f>IF(A198=" ","",'Lämmer Herdbuch'!N38)</f>
      </c>
      <c r="E198" s="17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ht="18" customHeight="1">
      <c r="A199" s="23" t="str">
        <f>IF(AND('Lämmer Herdbuch'!AB39="E",'Lämmer Herdbuch'!AD39="EZ"),'Lämmer Herdbuch'!AC39," ")</f>
        <v> </v>
      </c>
      <c r="B199" s="24">
        <f>IF(A199=" ","",'Lämmer Herdbuch'!A39)</f>
      </c>
      <c r="C199" s="25">
        <f>IF(AND(A199=" "),"",IF(OR('Lämmer Herdbuch'!O39=1),"E",IF(OR('Lämmer Herdbuch'!O39=2),"Z",IF(OR('Lämmer Herdbuch'!O39=3),"D",IF(OR('Lämmer Herdbuch'!O39=4),"V","")))))</f>
      </c>
      <c r="D199" s="26">
        <f>IF(A199=" ","",'Lämmer Herdbuch'!N39)</f>
      </c>
      <c r="E199" s="17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ht="18" customHeight="1">
      <c r="A200" s="23" t="str">
        <f>IF(AND('Lämmer Herdbuch'!AB40="E",'Lämmer Herdbuch'!AD40="EZ"),'Lämmer Herdbuch'!AC40," ")</f>
        <v> </v>
      </c>
      <c r="B200" s="24">
        <f>IF(A200=" ","",'Lämmer Herdbuch'!A40)</f>
      </c>
      <c r="C200" s="25">
        <f>IF(AND(A200=" "),"",IF(OR('Lämmer Herdbuch'!O40=1),"E",IF(OR('Lämmer Herdbuch'!O40=2),"Z",IF(OR('Lämmer Herdbuch'!O40=3),"D",IF(OR('Lämmer Herdbuch'!O40=4),"V","")))))</f>
      </c>
      <c r="D200" s="26">
        <f>IF(A200=" ","",'Lämmer Herdbuch'!N40)</f>
      </c>
      <c r="E200" s="17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ht="18" customHeight="1">
      <c r="A201" s="23" t="str">
        <f>IF(AND('Lämmer Herdbuch'!AB41="E",'Lämmer Herdbuch'!AD41="EZ"),'Lämmer Herdbuch'!AC41," ")</f>
        <v> </v>
      </c>
      <c r="B201" s="24">
        <f>IF(A201=" ","",'Lämmer Herdbuch'!A41)</f>
      </c>
      <c r="C201" s="25">
        <f>IF(AND(A201=" "),"",IF(OR('Lämmer Herdbuch'!O41=1),"E",IF(OR('Lämmer Herdbuch'!O41=2),"Z",IF(OR('Lämmer Herdbuch'!O41=3),"D",IF(OR('Lämmer Herdbuch'!O41=4),"V","")))))</f>
      </c>
      <c r="D201" s="26">
        <f>IF(A201=" ","",'Lämmer Herdbuch'!N41)</f>
      </c>
      <c r="E201" s="17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ht="18" customHeight="1">
      <c r="A202" s="23" t="str">
        <f>IF(AND('Lämmer Herdbuch'!AB42="E",'Lämmer Herdbuch'!AD42="EZ"),'Lämmer Herdbuch'!AC42," ")</f>
        <v> </v>
      </c>
      <c r="B202" s="24">
        <f>IF(A202=" ","",'Lämmer Herdbuch'!A42)</f>
      </c>
      <c r="C202" s="25">
        <f>IF(AND(A202=" "),"",IF(OR('Lämmer Herdbuch'!O42=1),"E",IF(OR('Lämmer Herdbuch'!O42=2),"Z",IF(OR('Lämmer Herdbuch'!O42=3),"D",IF(OR('Lämmer Herdbuch'!O42=4),"V","")))))</f>
      </c>
      <c r="D202" s="26">
        <f>IF(A202=" ","",'Lämmer Herdbuch'!N42)</f>
      </c>
      <c r="E202" s="17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ht="18" customHeight="1">
      <c r="A203" s="23" t="str">
        <f>IF(AND('Lämmer Herdbuch'!AB43="E",'Lämmer Herdbuch'!AD43="EZ"),'Lämmer Herdbuch'!AC43," ")</f>
        <v> </v>
      </c>
      <c r="B203" s="24">
        <f>IF(A203=" ","",'Lämmer Herdbuch'!A43)</f>
      </c>
      <c r="C203" s="25">
        <f>IF(AND(A203=" "),"",IF(OR('Lämmer Herdbuch'!O43=1),"E",IF(OR('Lämmer Herdbuch'!O43=2),"Z",IF(OR('Lämmer Herdbuch'!O43=3),"D",IF(OR('Lämmer Herdbuch'!O43=4),"V","")))))</f>
      </c>
      <c r="D203" s="26">
        <f>IF(A203=" ","",'Lämmer Herdbuch'!N43)</f>
      </c>
      <c r="E203" s="17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ht="18" customHeight="1">
      <c r="A204" s="23" t="str">
        <f>IF(AND('Lämmer Herdbuch'!AB44="E",'Lämmer Herdbuch'!AD44="EZ"),'Lämmer Herdbuch'!AC44," ")</f>
        <v> </v>
      </c>
      <c r="B204" s="24">
        <f>IF(A204=" ","",'Lämmer Herdbuch'!A44)</f>
      </c>
      <c r="C204" s="25">
        <f>IF(AND(A204=" "),"",IF(OR('Lämmer Herdbuch'!O44=1),"E",IF(OR('Lämmer Herdbuch'!O44=2),"Z",IF(OR('Lämmer Herdbuch'!O44=3),"D",IF(OR('Lämmer Herdbuch'!O44=4),"V","")))))</f>
      </c>
      <c r="D204" s="26">
        <f>IF(A204=" ","",'Lämmer Herdbuch'!N44)</f>
      </c>
      <c r="E204" s="17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ht="18" customHeight="1">
      <c r="A205" s="23" t="str">
        <f>IF(AND('Lämmer Herdbuch'!AB45="E",'Lämmer Herdbuch'!AD45="EZ"),'Lämmer Herdbuch'!AC45," ")</f>
        <v> </v>
      </c>
      <c r="B205" s="24">
        <f>IF(A205=" ","",'Lämmer Herdbuch'!A45)</f>
      </c>
      <c r="C205" s="25">
        <f>IF(AND(A205=" "),"",IF(OR('Lämmer Herdbuch'!O45=1),"E",IF(OR('Lämmer Herdbuch'!O45=2),"Z",IF(OR('Lämmer Herdbuch'!O45=3),"D",IF(OR('Lämmer Herdbuch'!O45=4),"V","")))))</f>
      </c>
      <c r="D205" s="26">
        <f>IF(A205=" ","",'Lämmer Herdbuch'!N45)</f>
      </c>
      <c r="E205" s="17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ht="18" customHeight="1">
      <c r="A206" s="23" t="str">
        <f>IF(AND('Lämmer Herdbuch'!AB46="E",'Lämmer Herdbuch'!AD46="EZ"),'Lämmer Herdbuch'!AC46," ")</f>
        <v> </v>
      </c>
      <c r="B206" s="24">
        <f>IF(A206=" ","",'Lämmer Herdbuch'!A46)</f>
      </c>
      <c r="C206" s="25">
        <f>IF(AND(A206=" "),"",IF(OR('Lämmer Herdbuch'!O46=1),"E",IF(OR('Lämmer Herdbuch'!O46=2),"Z",IF(OR('Lämmer Herdbuch'!O46=3),"D",IF(OR('Lämmer Herdbuch'!O46=4),"V","")))))</f>
      </c>
      <c r="D206" s="26">
        <f>IF(A206=" ","",'Lämmer Herdbuch'!N46)</f>
      </c>
      <c r="E206" s="17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18" customHeight="1">
      <c r="A207" s="23" t="str">
        <f>IF(AND('Lämmer Herdbuch'!AB47="E",'Lämmer Herdbuch'!AD47="EZ"),'Lämmer Herdbuch'!AC47," ")</f>
        <v> </v>
      </c>
      <c r="B207" s="24">
        <f>IF(A207=" ","",'Lämmer Herdbuch'!A47)</f>
      </c>
      <c r="C207" s="25">
        <f>IF(AND(A207=" "),"",IF(OR('Lämmer Herdbuch'!O47=1),"E",IF(OR('Lämmer Herdbuch'!O47=2),"Z",IF(OR('Lämmer Herdbuch'!O47=3),"D",IF(OR('Lämmer Herdbuch'!O47=4),"V","")))))</f>
      </c>
      <c r="D207" s="26">
        <f>IF(A207=" ","",'Lämmer Herdbuch'!N47)</f>
      </c>
      <c r="E207" s="17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18" customHeight="1">
      <c r="A208" s="23" t="str">
        <f>IF(AND('Lämmer Herdbuch'!AB48="E",'Lämmer Herdbuch'!AD48="EZ"),'Lämmer Herdbuch'!AC48," ")</f>
        <v> </v>
      </c>
      <c r="B208" s="24">
        <f>IF(A208=" ","",'Lämmer Herdbuch'!A48)</f>
      </c>
      <c r="C208" s="25">
        <f>IF(AND(A208=" "),"",IF(OR('Lämmer Herdbuch'!O48=1),"E",IF(OR('Lämmer Herdbuch'!O48=2),"Z",IF(OR('Lämmer Herdbuch'!O48=3),"D",IF(OR('Lämmer Herdbuch'!O48=4),"V","")))))</f>
      </c>
      <c r="D208" s="26">
        <f>IF(A208=" ","",'Lämmer Herdbuch'!N48)</f>
      </c>
      <c r="E208" s="17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ht="18" customHeight="1">
      <c r="A209" s="23" t="str">
        <f>IF(AND('Lämmer Herdbuch'!AB49="E",'Lämmer Herdbuch'!AD49="EZ"),'Lämmer Herdbuch'!AC49," ")</f>
        <v> </v>
      </c>
      <c r="B209" s="24">
        <f>IF(A209=" ","",'Lämmer Herdbuch'!A49)</f>
      </c>
      <c r="C209" s="25">
        <f>IF(AND(A209=" "),"",IF(OR('Lämmer Herdbuch'!O49=1),"E",IF(OR('Lämmer Herdbuch'!O49=2),"Z",IF(OR('Lämmer Herdbuch'!O49=3),"D",IF(OR('Lämmer Herdbuch'!O49=4),"V","")))))</f>
      </c>
      <c r="D209" s="26">
        <f>IF(A209=" ","",'Lämmer Herdbuch'!N49)</f>
      </c>
      <c r="E209" s="17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18" customHeight="1">
      <c r="A210" s="23" t="str">
        <f>IF(AND('Lämmer Herdbuch'!AB50="E",'Lämmer Herdbuch'!AD50="EZ"),'Lämmer Herdbuch'!AC50," ")</f>
        <v> </v>
      </c>
      <c r="B210" s="24">
        <f>IF(A210=" ","",'Lämmer Herdbuch'!A50)</f>
      </c>
      <c r="C210" s="25">
        <f>IF(AND(A210=" "),"",IF(OR('Lämmer Herdbuch'!O50=1),"E",IF(OR('Lämmer Herdbuch'!O50=2),"Z",IF(OR('Lämmer Herdbuch'!O50=3),"D",IF(OR('Lämmer Herdbuch'!O50=4),"V","")))))</f>
      </c>
      <c r="D210" s="26">
        <f>IF(A210=" ","",'Lämmer Herdbuch'!N50)</f>
      </c>
      <c r="E210" s="17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18" customHeight="1">
      <c r="A211" s="23" t="str">
        <f>IF(AND('Lämmer Herdbuch'!AB51="E",'Lämmer Herdbuch'!AD51="EZ"),'Lämmer Herdbuch'!AC51," ")</f>
        <v> </v>
      </c>
      <c r="B211" s="24">
        <f>IF(A211=" ","",'Lämmer Herdbuch'!A51)</f>
      </c>
      <c r="C211" s="25">
        <f>IF(AND(A211=" "),"",IF(OR('Lämmer Herdbuch'!O51=1),"E",IF(OR('Lämmer Herdbuch'!O51=2),"Z",IF(OR('Lämmer Herdbuch'!O51=3),"D",IF(OR('Lämmer Herdbuch'!O51=4),"V","")))))</f>
      </c>
      <c r="D211" s="26">
        <f>IF(A211=" ","",'Lämmer Herdbuch'!N51)</f>
      </c>
      <c r="E211" s="17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ht="18" customHeight="1">
      <c r="A212" s="23" t="str">
        <f>IF(AND('Lämmer Herdbuch'!AB52="E",'Lämmer Herdbuch'!AD52="EZ"),'Lämmer Herdbuch'!AC52," ")</f>
        <v> </v>
      </c>
      <c r="B212" s="24">
        <f>IF(A212=" ","",'Lämmer Herdbuch'!A52)</f>
      </c>
      <c r="C212" s="25">
        <f>IF(AND(A212=" "),"",IF(OR('Lämmer Herdbuch'!O52=1),"E",IF(OR('Lämmer Herdbuch'!O52=2),"Z",IF(OR('Lämmer Herdbuch'!O52=3),"D",IF(OR('Lämmer Herdbuch'!O52=4),"V","")))))</f>
      </c>
      <c r="D212" s="26">
        <f>IF(A212=" ","",'Lämmer Herdbuch'!N52)</f>
      </c>
      <c r="E212" s="17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18" customHeight="1">
      <c r="A213" s="23" t="str">
        <f>IF(AND('Lämmer Herdbuch'!AB53="E",'Lämmer Herdbuch'!AD53="EZ"),'Lämmer Herdbuch'!AC53," ")</f>
        <v> </v>
      </c>
      <c r="B213" s="24">
        <f>IF(A213=" ","",'Lämmer Herdbuch'!A53)</f>
      </c>
      <c r="C213" s="25">
        <f>IF(AND(A213=" "),"",IF(OR('Lämmer Herdbuch'!O53=1),"E",IF(OR('Lämmer Herdbuch'!O53=2),"Z",IF(OR('Lämmer Herdbuch'!O53=3),"D",IF(OR('Lämmer Herdbuch'!O53=4),"V","")))))</f>
      </c>
      <c r="D213" s="26">
        <f>IF(A213=" ","",'Lämmer Herdbuch'!N53)</f>
      </c>
      <c r="E213" s="17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18" customHeight="1">
      <c r="A214" s="23" t="str">
        <f>IF(AND('Lämmer Herdbuch'!AB54="E",'Lämmer Herdbuch'!AD54="EZ"),'Lämmer Herdbuch'!AC54," ")</f>
        <v> </v>
      </c>
      <c r="B214" s="24">
        <f>IF(A214=" ","",'Lämmer Herdbuch'!A54)</f>
      </c>
      <c r="C214" s="25">
        <f>IF(AND(A214=" "),"",IF(OR('Lämmer Herdbuch'!O54=1),"E",IF(OR('Lämmer Herdbuch'!O54=2),"Z",IF(OR('Lämmer Herdbuch'!O54=3),"D",IF(OR('Lämmer Herdbuch'!O54=4),"V","")))))</f>
      </c>
      <c r="D214" s="26">
        <f>IF(A214=" ","",'Lämmer Herdbuch'!N54)</f>
      </c>
      <c r="E214" s="17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8" customHeight="1">
      <c r="A215" s="23" t="str">
        <f>IF(AND('Lämmer Herdbuch'!AB55="E",'Lämmer Herdbuch'!AD55="EZ"),'Lämmer Herdbuch'!AC55," ")</f>
        <v> </v>
      </c>
      <c r="B215" s="24">
        <f>IF(A215=" ","",'Lämmer Herdbuch'!A55)</f>
      </c>
      <c r="C215" s="25">
        <f>IF(AND(A215=" "),"",IF(OR('Lämmer Herdbuch'!O55=1),"E",IF(OR('Lämmer Herdbuch'!O55=2),"Z",IF(OR('Lämmer Herdbuch'!O55=3),"D",IF(OR('Lämmer Herdbuch'!O55=4),"V","")))))</f>
      </c>
      <c r="D215" s="26">
        <f>IF(A215=" ","",'Lämmer Herdbuch'!N55)</f>
      </c>
      <c r="E215" s="17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18" customHeight="1">
      <c r="A216" s="23" t="str">
        <f>IF(AND('Lämmer Herdbuch'!AB56="E",'Lämmer Herdbuch'!AD56="EZ"),'Lämmer Herdbuch'!AC56," ")</f>
        <v> </v>
      </c>
      <c r="B216" s="24">
        <f>IF(A216=" ","",'Lämmer Herdbuch'!A56)</f>
      </c>
      <c r="C216" s="25">
        <f>IF(AND(A216=" "),"",IF(OR('Lämmer Herdbuch'!O56=1),"E",IF(OR('Lämmer Herdbuch'!O56=2),"Z",IF(OR('Lämmer Herdbuch'!O56=3),"D",IF(OR('Lämmer Herdbuch'!O56=4),"V","")))))</f>
      </c>
      <c r="D216" s="26">
        <f>IF(A216=" ","",'Lämmer Herdbuch'!N56)</f>
      </c>
      <c r="E216" s="17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8" customHeight="1">
      <c r="A217" s="23" t="str">
        <f>IF(AND('Lämmer Herdbuch'!AB57="E",'Lämmer Herdbuch'!AD57="EZ"),'Lämmer Herdbuch'!AC57," ")</f>
        <v> </v>
      </c>
      <c r="B217" s="24">
        <f>IF(A217=" ","",'Lämmer Herdbuch'!A57)</f>
      </c>
      <c r="C217" s="25">
        <f>IF(AND(A217=" "),"",IF(OR('Lämmer Herdbuch'!O57=1),"E",IF(OR('Lämmer Herdbuch'!O57=2),"Z",IF(OR('Lämmer Herdbuch'!O57=3),"D",IF(OR('Lämmer Herdbuch'!O57=4),"V","")))))</f>
      </c>
      <c r="D217" s="26">
        <f>IF(A217=" ","",'Lämmer Herdbuch'!N57)</f>
      </c>
      <c r="E217" s="17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8" customHeight="1">
      <c r="A218" s="23" t="str">
        <f>IF(AND('Lämmer Herdbuch'!AB58="E",'Lämmer Herdbuch'!AD58="EZ"),'Lämmer Herdbuch'!AC58," ")</f>
        <v> </v>
      </c>
      <c r="B218" s="24">
        <f>IF(A218=" ","",'Lämmer Herdbuch'!A58)</f>
      </c>
      <c r="C218" s="25">
        <f>IF(AND(A218=" "),"",IF(OR('Lämmer Herdbuch'!O58=1),"E",IF(OR('Lämmer Herdbuch'!O58=2),"Z",IF(OR('Lämmer Herdbuch'!O58=3),"D",IF(OR('Lämmer Herdbuch'!O58=4),"V","")))))</f>
      </c>
      <c r="D218" s="26">
        <f>IF(A218=" ","",'Lämmer Herdbuch'!N58)</f>
      </c>
      <c r="E218" s="17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8" customHeight="1">
      <c r="A219" s="23" t="str">
        <f>IF(AND('Lämmer Herdbuch'!AB59="E",'Lämmer Herdbuch'!AD59="EZ"),'Lämmer Herdbuch'!AC59," ")</f>
        <v> </v>
      </c>
      <c r="B219" s="24">
        <f>IF(A219=" ","",'Lämmer Herdbuch'!A59)</f>
      </c>
      <c r="C219" s="25">
        <f>IF(AND(A219=" "),"",IF(OR('Lämmer Herdbuch'!O59=1),"E",IF(OR('Lämmer Herdbuch'!O59=2),"Z",IF(OR('Lämmer Herdbuch'!O59=3),"D",IF(OR('Lämmer Herdbuch'!O59=4),"V","")))))</f>
      </c>
      <c r="D219" s="26">
        <f>IF(A219=" ","",'Lämmer Herdbuch'!N59)</f>
      </c>
      <c r="E219" s="17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8" customHeight="1">
      <c r="A220" s="23" t="str">
        <f>IF(AND('Lämmer Herdbuch'!AB60="E",'Lämmer Herdbuch'!AD60="EZ"),'Lämmer Herdbuch'!AC60," ")</f>
        <v> </v>
      </c>
      <c r="B220" s="24">
        <f>IF(A220=" ","",'Lämmer Herdbuch'!A60)</f>
      </c>
      <c r="C220" s="25">
        <f>IF(AND(A220=" "),"",IF(OR('Lämmer Herdbuch'!O60=1),"E",IF(OR('Lämmer Herdbuch'!O60=2),"Z",IF(OR('Lämmer Herdbuch'!O60=3),"D",IF(OR('Lämmer Herdbuch'!O60=4),"V","")))))</f>
      </c>
      <c r="D220" s="26">
        <f>IF(A220=" ","",'Lämmer Herdbuch'!N60)</f>
      </c>
      <c r="E220" s="17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8" customHeight="1">
      <c r="A221" s="23" t="str">
        <f>IF(AND('Lämmer Herdbuch'!AB61="E",'Lämmer Herdbuch'!AD61="EZ"),'Lämmer Herdbuch'!AC61," ")</f>
        <v> </v>
      </c>
      <c r="B221" s="24">
        <f>IF(A221=" ","",'Lämmer Herdbuch'!A61)</f>
      </c>
      <c r="C221" s="25">
        <f>IF(AND(A221=" "),"",IF(OR('Lämmer Herdbuch'!O61=1),"E",IF(OR('Lämmer Herdbuch'!O61=2),"Z",IF(OR('Lämmer Herdbuch'!O61=3),"D",IF(OR('Lämmer Herdbuch'!O61=4),"V","")))))</f>
      </c>
      <c r="D221" s="26">
        <f>IF(A221=" ","",'Lämmer Herdbuch'!N61)</f>
      </c>
      <c r="E221" s="17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8" customHeight="1">
      <c r="A222" s="23" t="str">
        <f>IF(AND('Lämmer Herdbuch'!AB62="E",'Lämmer Herdbuch'!AD62="EZ"),'Lämmer Herdbuch'!AC62," ")</f>
        <v> </v>
      </c>
      <c r="B222" s="24">
        <f>IF(A222=" ","",'Lämmer Herdbuch'!A62)</f>
      </c>
      <c r="C222" s="25">
        <f>IF(AND(A222=" "),"",IF(OR('Lämmer Herdbuch'!O62=1),"E",IF(OR('Lämmer Herdbuch'!O62=2),"Z",IF(OR('Lämmer Herdbuch'!O62=3),"D",IF(OR('Lämmer Herdbuch'!O62=4),"V","")))))</f>
      </c>
      <c r="D222" s="26">
        <f>IF(A222=" ","",'Lämmer Herdbuch'!N62)</f>
      </c>
      <c r="E222" s="17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8" customHeight="1">
      <c r="A223" s="23" t="str">
        <f>IF(AND('Lämmer Herdbuch'!AB63="E",'Lämmer Herdbuch'!AD63="EZ"),'Lämmer Herdbuch'!AC63," ")</f>
        <v> </v>
      </c>
      <c r="B223" s="24">
        <f>IF(A223=" ","",'Lämmer Herdbuch'!A63)</f>
      </c>
      <c r="C223" s="25">
        <f>IF(AND(A223=" "),"",IF(OR('Lämmer Herdbuch'!O63=1),"E",IF(OR('Lämmer Herdbuch'!O63=2),"Z",IF(OR('Lämmer Herdbuch'!O63=3),"D",IF(OR('Lämmer Herdbuch'!O63=4),"V","")))))</f>
      </c>
      <c r="D223" s="26">
        <f>IF(A223=" ","",'Lämmer Herdbuch'!N63)</f>
      </c>
      <c r="E223" s="17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8" customHeight="1">
      <c r="A224" s="23" t="str">
        <f>IF(AND('Lämmer Herdbuch'!AB64="E",'Lämmer Herdbuch'!AD64="EZ"),'Lämmer Herdbuch'!AC64," ")</f>
        <v> </v>
      </c>
      <c r="B224" s="24">
        <f>IF(A224=" ","",'Lämmer Herdbuch'!A64)</f>
      </c>
      <c r="C224" s="25">
        <f>IF(AND(A224=" "),"",IF(OR('Lämmer Herdbuch'!O64=1),"E",IF(OR('Lämmer Herdbuch'!O64=2),"Z",IF(OR('Lämmer Herdbuch'!O64=3),"D",IF(OR('Lämmer Herdbuch'!O64=4),"V","")))))</f>
      </c>
      <c r="D224" s="26">
        <f>IF(A224=" ","",'Lämmer Herdbuch'!N64)</f>
      </c>
      <c r="E224" s="17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8" customHeight="1">
      <c r="A225" s="23" t="str">
        <f>IF(AND('Lämmer Herdbuch'!AB65="E",'Lämmer Herdbuch'!AD65="EZ"),'Lämmer Herdbuch'!AC65," ")</f>
        <v> </v>
      </c>
      <c r="B225" s="24">
        <f>IF(A225=" ","",'Lämmer Herdbuch'!A65)</f>
      </c>
      <c r="C225" s="25">
        <f>IF(AND(A225=" "),"",IF(OR('Lämmer Herdbuch'!O65=1),"E",IF(OR('Lämmer Herdbuch'!O65=2),"Z",IF(OR('Lämmer Herdbuch'!O65=3),"D",IF(OR('Lämmer Herdbuch'!O65=4),"V","")))))</f>
      </c>
      <c r="D225" s="26">
        <f>IF(A225=" ","",'Lämmer Herdbuch'!N65)</f>
      </c>
      <c r="E225" s="17"/>
      <c r="F225" s="25"/>
      <c r="G225" s="25"/>
      <c r="H225" s="25"/>
      <c r="I225" s="25"/>
      <c r="J225" s="25"/>
      <c r="K225" s="25"/>
      <c r="L225" s="25"/>
      <c r="M225" s="25"/>
      <c r="N225" s="25"/>
    </row>
  </sheetData>
  <sheetProtection password="E128" sheet="1" objects="1" scenarios="1" selectLockedCells="1"/>
  <mergeCells count="3">
    <mergeCell ref="I1:J1"/>
    <mergeCell ref="M1:N1"/>
    <mergeCell ref="F2:H2"/>
  </mergeCells>
  <dataValidations count="1">
    <dataValidation type="list" allowBlank="1" showInputMessage="1" showErrorMessage="1" errorTitle="Beiite wählen Sie" sqref="N6:N225">
      <formula1>$P$6:$P$8</formula1>
    </dataValidation>
  </dataValidation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rgb="FF00B050"/>
  </sheetPr>
  <dimension ref="A1:P2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00390625" style="6" customWidth="1"/>
    <col min="2" max="2" width="11.7109375" style="6" customWidth="1"/>
    <col min="3" max="3" width="5.7109375" style="6" customWidth="1"/>
    <col min="4" max="4" width="10.8515625" style="6" customWidth="1"/>
    <col min="5" max="5" width="5.8515625" style="6" customWidth="1"/>
    <col min="6" max="7" width="5.421875" style="6" customWidth="1"/>
    <col min="8" max="8" width="8.140625" style="6" customWidth="1"/>
    <col min="9" max="12" width="3.7109375" style="6" customWidth="1"/>
    <col min="13" max="13" width="7.8515625" style="6" customWidth="1"/>
    <col min="14" max="15" width="11.421875" style="6" customWidth="1"/>
    <col min="16" max="16" width="11.421875" style="6" hidden="1" customWidth="1"/>
    <col min="17" max="16384" width="11.421875" style="6" customWidth="1"/>
  </cols>
  <sheetData>
    <row r="1" spans="1:14" ht="27.75" customHeight="1">
      <c r="A1" s="228" t="s">
        <v>52</v>
      </c>
      <c r="B1" s="234"/>
      <c r="C1" s="235"/>
      <c r="D1" s="228" t="str">
        <f>'Lämmer Herdbuch'!F1</f>
        <v>Mustermann</v>
      </c>
      <c r="E1" s="235"/>
      <c r="F1" s="226"/>
      <c r="G1" s="228"/>
      <c r="H1" s="228"/>
      <c r="I1" s="398">
        <f>'Lämmer Herdbuch'!T1</f>
        <v>2020</v>
      </c>
      <c r="J1" s="398"/>
      <c r="K1" s="236"/>
      <c r="L1" s="236"/>
      <c r="M1" s="399" t="str">
        <f>'Lämmer Herdbuch'!AA1</f>
        <v>© Hartmut Göttsche                02.2017     V. 1.3.6</v>
      </c>
      <c r="N1" s="399"/>
    </row>
    <row r="2" spans="1:14" ht="17.25" customHeight="1">
      <c r="A2" s="221" t="s">
        <v>22</v>
      </c>
      <c r="B2" s="19"/>
      <c r="C2" s="226"/>
      <c r="D2" s="227" t="str">
        <f>'Lämmer Herdbuch'!L2</f>
        <v>Betriebs-Nr.:</v>
      </c>
      <c r="E2" s="226"/>
      <c r="F2" s="396">
        <f>'Lämmer Herdbuch'!M2</f>
        <v>123456</v>
      </c>
      <c r="G2" s="396"/>
      <c r="H2" s="396"/>
      <c r="I2" s="226"/>
      <c r="J2" s="226"/>
      <c r="K2" s="226"/>
      <c r="L2" s="226"/>
      <c r="M2" s="226"/>
      <c r="N2" s="226"/>
    </row>
    <row r="3" spans="1:14" ht="17.25" customHeight="1">
      <c r="A3" s="222" t="s">
        <v>6</v>
      </c>
      <c r="B3" s="225"/>
      <c r="C3" s="226"/>
      <c r="D3" s="227"/>
      <c r="E3" s="226"/>
      <c r="F3" s="227"/>
      <c r="G3" s="228"/>
      <c r="H3" s="226"/>
      <c r="I3" s="226"/>
      <c r="J3" s="226"/>
      <c r="K3" s="226"/>
      <c r="L3" s="226"/>
      <c r="M3" s="226"/>
      <c r="N3" s="226"/>
    </row>
    <row r="4" spans="1:14" ht="19.5" customHeight="1" thickBot="1">
      <c r="A4" s="223">
        <f>COUNT(A6:A225)</f>
        <v>0</v>
      </c>
      <c r="B4" s="222" t="s">
        <v>21</v>
      </c>
      <c r="C4" s="223"/>
      <c r="D4" s="397" t="s">
        <v>86</v>
      </c>
      <c r="E4" s="397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27" customHeight="1">
      <c r="A5" s="224" t="s">
        <v>49</v>
      </c>
      <c r="B5" s="230" t="s">
        <v>14</v>
      </c>
      <c r="C5" s="231" t="s">
        <v>45</v>
      </c>
      <c r="D5" s="230" t="s">
        <v>0</v>
      </c>
      <c r="E5" s="231" t="s">
        <v>4</v>
      </c>
      <c r="F5" s="230" t="s">
        <v>15</v>
      </c>
      <c r="G5" s="231" t="s">
        <v>16</v>
      </c>
      <c r="H5" s="231" t="s">
        <v>17</v>
      </c>
      <c r="I5" s="224" t="s">
        <v>18</v>
      </c>
      <c r="J5" s="224" t="s">
        <v>8</v>
      </c>
      <c r="K5" s="232" t="s">
        <v>19</v>
      </c>
      <c r="L5" s="233" t="s">
        <v>93</v>
      </c>
      <c r="M5" s="232" t="s">
        <v>23</v>
      </c>
      <c r="N5" s="230" t="s">
        <v>5</v>
      </c>
    </row>
    <row r="6" spans="1:16" ht="18" customHeight="1">
      <c r="A6" s="285" t="s">
        <v>54</v>
      </c>
      <c r="B6" s="28" t="s">
        <v>53</v>
      </c>
      <c r="C6" s="29" t="s">
        <v>53</v>
      </c>
      <c r="D6" s="30" t="s">
        <v>53</v>
      </c>
      <c r="E6" s="17"/>
      <c r="F6" s="17"/>
      <c r="G6" s="17"/>
      <c r="H6" s="17"/>
      <c r="I6" s="17"/>
      <c r="J6" s="17"/>
      <c r="K6" s="17"/>
      <c r="L6" s="17"/>
      <c r="M6" s="17"/>
      <c r="N6" s="17"/>
      <c r="P6" s="22" t="s">
        <v>46</v>
      </c>
    </row>
    <row r="7" spans="1:16" ht="18" customHeight="1">
      <c r="A7" s="27" t="s">
        <v>54</v>
      </c>
      <c r="B7" s="28" t="s">
        <v>53</v>
      </c>
      <c r="C7" s="29" t="s">
        <v>53</v>
      </c>
      <c r="D7" s="30" t="s">
        <v>53</v>
      </c>
      <c r="E7" s="17"/>
      <c r="F7" s="17"/>
      <c r="G7" s="17"/>
      <c r="H7" s="17"/>
      <c r="I7" s="17"/>
      <c r="J7" s="17"/>
      <c r="K7" s="17"/>
      <c r="L7" s="17"/>
      <c r="M7" s="17"/>
      <c r="N7" s="17"/>
      <c r="P7" s="22" t="s">
        <v>47</v>
      </c>
    </row>
    <row r="8" spans="1:16" ht="18" customHeight="1">
      <c r="A8" s="27" t="s">
        <v>54</v>
      </c>
      <c r="B8" s="28" t="s">
        <v>53</v>
      </c>
      <c r="C8" s="29" t="s">
        <v>53</v>
      </c>
      <c r="D8" s="30" t="s">
        <v>53</v>
      </c>
      <c r="E8" s="17"/>
      <c r="F8" s="17"/>
      <c r="G8" s="17"/>
      <c r="H8" s="17"/>
      <c r="I8" s="17"/>
      <c r="J8" s="17"/>
      <c r="K8" s="17"/>
      <c r="L8" s="17"/>
      <c r="M8" s="17"/>
      <c r="N8" s="17"/>
      <c r="P8" s="22" t="s">
        <v>48</v>
      </c>
    </row>
    <row r="9" spans="1:16" ht="18" customHeight="1">
      <c r="A9" s="27" t="s">
        <v>54</v>
      </c>
      <c r="B9" s="28" t="s">
        <v>53</v>
      </c>
      <c r="C9" s="29" t="s">
        <v>53</v>
      </c>
      <c r="D9" s="30" t="s">
        <v>53</v>
      </c>
      <c r="E9" s="17"/>
      <c r="F9" s="17"/>
      <c r="G9" s="17"/>
      <c r="H9" s="17"/>
      <c r="I9" s="17"/>
      <c r="J9" s="17"/>
      <c r="K9" s="17"/>
      <c r="L9" s="17"/>
      <c r="M9" s="17"/>
      <c r="N9" s="17"/>
      <c r="P9" s="22" t="s">
        <v>69</v>
      </c>
    </row>
    <row r="10" spans="1:14" ht="18" customHeight="1">
      <c r="A10" s="27" t="s">
        <v>54</v>
      </c>
      <c r="B10" s="28" t="s">
        <v>53</v>
      </c>
      <c r="C10" s="29" t="s">
        <v>53</v>
      </c>
      <c r="D10" s="30" t="s">
        <v>53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8" customHeight="1">
      <c r="A11" s="27" t="s">
        <v>54</v>
      </c>
      <c r="B11" s="28" t="s">
        <v>53</v>
      </c>
      <c r="C11" s="29" t="s">
        <v>53</v>
      </c>
      <c r="D11" s="30" t="s">
        <v>53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8" customHeight="1">
      <c r="A12" s="27" t="s">
        <v>54</v>
      </c>
      <c r="B12" s="28" t="s">
        <v>53</v>
      </c>
      <c r="C12" s="29" t="s">
        <v>53</v>
      </c>
      <c r="D12" s="30" t="s">
        <v>53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8" customHeight="1">
      <c r="A13" s="27" t="s">
        <v>54</v>
      </c>
      <c r="B13" s="28" t="s">
        <v>53</v>
      </c>
      <c r="C13" s="29" t="s">
        <v>53</v>
      </c>
      <c r="D13" s="30" t="s">
        <v>53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8" customHeight="1">
      <c r="A14" s="27" t="s">
        <v>54</v>
      </c>
      <c r="B14" s="28" t="s">
        <v>53</v>
      </c>
      <c r="C14" s="29" t="s">
        <v>53</v>
      </c>
      <c r="D14" s="30" t="s">
        <v>53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8" customHeight="1">
      <c r="A15" s="27" t="s">
        <v>54</v>
      </c>
      <c r="B15" s="28" t="s">
        <v>53</v>
      </c>
      <c r="C15" s="29" t="s">
        <v>53</v>
      </c>
      <c r="D15" s="30" t="s">
        <v>53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8" customHeight="1">
      <c r="A16" s="27" t="s">
        <v>54</v>
      </c>
      <c r="B16" s="28" t="s">
        <v>53</v>
      </c>
      <c r="C16" s="29" t="s">
        <v>53</v>
      </c>
      <c r="D16" s="30" t="s">
        <v>53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 customHeight="1">
      <c r="A17" s="27" t="s">
        <v>54</v>
      </c>
      <c r="B17" s="28" t="s">
        <v>53</v>
      </c>
      <c r="C17" s="29" t="s">
        <v>53</v>
      </c>
      <c r="D17" s="30" t="s">
        <v>53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8" customHeight="1">
      <c r="A18" s="27" t="s">
        <v>54</v>
      </c>
      <c r="B18" s="28" t="s">
        <v>53</v>
      </c>
      <c r="C18" s="29" t="s">
        <v>53</v>
      </c>
      <c r="D18" s="30" t="s">
        <v>53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8" customHeight="1">
      <c r="A19" s="27" t="s">
        <v>54</v>
      </c>
      <c r="B19" s="28" t="s">
        <v>53</v>
      </c>
      <c r="C19" s="29" t="s">
        <v>53</v>
      </c>
      <c r="D19" s="30" t="s">
        <v>53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" customHeight="1">
      <c r="A20" s="27" t="s">
        <v>54</v>
      </c>
      <c r="B20" s="28" t="s">
        <v>53</v>
      </c>
      <c r="C20" s="29" t="s">
        <v>53</v>
      </c>
      <c r="D20" s="30" t="s">
        <v>53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8" customHeight="1">
      <c r="A21" s="27" t="s">
        <v>54</v>
      </c>
      <c r="B21" s="28" t="s">
        <v>53</v>
      </c>
      <c r="C21" s="29" t="s">
        <v>53</v>
      </c>
      <c r="D21" s="30" t="s">
        <v>53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8" customHeight="1">
      <c r="A22" s="27" t="s">
        <v>54</v>
      </c>
      <c r="B22" s="28" t="s">
        <v>53</v>
      </c>
      <c r="C22" s="29" t="s">
        <v>53</v>
      </c>
      <c r="D22" s="30" t="s">
        <v>53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8" customHeight="1">
      <c r="A23" s="27" t="s">
        <v>54</v>
      </c>
      <c r="B23" s="28" t="s">
        <v>53</v>
      </c>
      <c r="C23" s="29" t="s">
        <v>53</v>
      </c>
      <c r="D23" s="30" t="s">
        <v>53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8" customHeight="1">
      <c r="A24" s="27" t="s">
        <v>54</v>
      </c>
      <c r="B24" s="28" t="s">
        <v>53</v>
      </c>
      <c r="C24" s="29" t="s">
        <v>53</v>
      </c>
      <c r="D24" s="30" t="s">
        <v>53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27" t="s">
        <v>54</v>
      </c>
      <c r="B25" s="28" t="s">
        <v>53</v>
      </c>
      <c r="C25" s="29" t="s">
        <v>53</v>
      </c>
      <c r="D25" s="30" t="s">
        <v>53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8" customHeight="1">
      <c r="A26" s="27" t="s">
        <v>54</v>
      </c>
      <c r="B26" s="28" t="s">
        <v>53</v>
      </c>
      <c r="C26" s="29" t="s">
        <v>53</v>
      </c>
      <c r="D26" s="30" t="s">
        <v>53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8" customHeight="1">
      <c r="A27" s="27" t="s">
        <v>54</v>
      </c>
      <c r="B27" s="28" t="s">
        <v>53</v>
      </c>
      <c r="C27" s="29" t="s">
        <v>53</v>
      </c>
      <c r="D27" s="30" t="s">
        <v>53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8" customHeight="1">
      <c r="A28" s="27" t="s">
        <v>54</v>
      </c>
      <c r="B28" s="28" t="s">
        <v>53</v>
      </c>
      <c r="C28" s="29" t="s">
        <v>53</v>
      </c>
      <c r="D28" s="30" t="s">
        <v>53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8" customHeight="1">
      <c r="A29" s="27" t="s">
        <v>54</v>
      </c>
      <c r="B29" s="28" t="s">
        <v>53</v>
      </c>
      <c r="C29" s="29" t="s">
        <v>53</v>
      </c>
      <c r="D29" s="30" t="s">
        <v>53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8" customHeight="1">
      <c r="A30" s="27" t="s">
        <v>54</v>
      </c>
      <c r="B30" s="28" t="s">
        <v>53</v>
      </c>
      <c r="C30" s="29" t="s">
        <v>53</v>
      </c>
      <c r="D30" s="30" t="s">
        <v>53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8" customHeight="1">
      <c r="A31" s="27" t="s">
        <v>54</v>
      </c>
      <c r="B31" s="28" t="s">
        <v>53</v>
      </c>
      <c r="C31" s="29" t="s">
        <v>53</v>
      </c>
      <c r="D31" s="30" t="s">
        <v>53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8" customHeight="1">
      <c r="A32" s="27" t="s">
        <v>54</v>
      </c>
      <c r="B32" s="28" t="s">
        <v>53</v>
      </c>
      <c r="C32" s="29" t="s">
        <v>53</v>
      </c>
      <c r="D32" s="30" t="s">
        <v>53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8" customHeight="1">
      <c r="A33" s="27" t="s">
        <v>54</v>
      </c>
      <c r="B33" s="28" t="s">
        <v>53</v>
      </c>
      <c r="C33" s="29" t="s">
        <v>53</v>
      </c>
      <c r="D33" s="30" t="s">
        <v>53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8" customHeight="1">
      <c r="A34" s="27" t="s">
        <v>54</v>
      </c>
      <c r="B34" s="28" t="s">
        <v>53</v>
      </c>
      <c r="C34" s="29" t="s">
        <v>53</v>
      </c>
      <c r="D34" s="30" t="s">
        <v>53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8" customHeight="1">
      <c r="A35" s="27" t="s">
        <v>54</v>
      </c>
      <c r="B35" s="28" t="s">
        <v>53</v>
      </c>
      <c r="C35" s="29" t="s">
        <v>53</v>
      </c>
      <c r="D35" s="30" t="s">
        <v>53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8" customHeight="1">
      <c r="A36" s="27" t="s">
        <v>54</v>
      </c>
      <c r="B36" s="28" t="s">
        <v>53</v>
      </c>
      <c r="C36" s="29" t="s">
        <v>53</v>
      </c>
      <c r="D36" s="30" t="s">
        <v>53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8" customHeight="1">
      <c r="A37" s="27" t="s">
        <v>54</v>
      </c>
      <c r="B37" s="28" t="s">
        <v>53</v>
      </c>
      <c r="C37" s="29" t="s">
        <v>53</v>
      </c>
      <c r="D37" s="30" t="s">
        <v>53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8" customHeight="1">
      <c r="A38" s="27" t="s">
        <v>54</v>
      </c>
      <c r="B38" s="28" t="s">
        <v>53</v>
      </c>
      <c r="C38" s="29" t="s">
        <v>53</v>
      </c>
      <c r="D38" s="30" t="s">
        <v>53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8" customHeight="1">
      <c r="A39" s="27" t="s">
        <v>54</v>
      </c>
      <c r="B39" s="28" t="s">
        <v>53</v>
      </c>
      <c r="C39" s="29" t="s">
        <v>53</v>
      </c>
      <c r="D39" s="30" t="s">
        <v>53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8" customHeight="1">
      <c r="A40" s="27" t="s">
        <v>54</v>
      </c>
      <c r="B40" s="28" t="s">
        <v>53</v>
      </c>
      <c r="C40" s="29" t="s">
        <v>53</v>
      </c>
      <c r="D40" s="30" t="s">
        <v>53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8" customHeight="1">
      <c r="A41" s="27" t="s">
        <v>54</v>
      </c>
      <c r="B41" s="28" t="s">
        <v>53</v>
      </c>
      <c r="C41" s="29" t="s">
        <v>53</v>
      </c>
      <c r="D41" s="30" t="s">
        <v>53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8" customHeight="1">
      <c r="A42" s="27" t="s">
        <v>54</v>
      </c>
      <c r="B42" s="28" t="s">
        <v>53</v>
      </c>
      <c r="C42" s="29" t="s">
        <v>53</v>
      </c>
      <c r="D42" s="30" t="s">
        <v>53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8" customHeight="1">
      <c r="A43" s="27" t="s">
        <v>54</v>
      </c>
      <c r="B43" s="28" t="s">
        <v>53</v>
      </c>
      <c r="C43" s="29" t="s">
        <v>53</v>
      </c>
      <c r="D43" s="30" t="s">
        <v>53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8" customHeight="1">
      <c r="A44" s="27" t="s">
        <v>54</v>
      </c>
      <c r="B44" s="28" t="s">
        <v>53</v>
      </c>
      <c r="C44" s="29" t="s">
        <v>53</v>
      </c>
      <c r="D44" s="30" t="s">
        <v>53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8" customHeight="1">
      <c r="A45" s="27" t="s">
        <v>54</v>
      </c>
      <c r="B45" s="28" t="s">
        <v>53</v>
      </c>
      <c r="C45" s="29" t="s">
        <v>53</v>
      </c>
      <c r="D45" s="30" t="s">
        <v>53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8" customHeight="1">
      <c r="A46" s="27" t="s">
        <v>54</v>
      </c>
      <c r="B46" s="28" t="s">
        <v>53</v>
      </c>
      <c r="C46" s="29" t="s">
        <v>53</v>
      </c>
      <c r="D46" s="30" t="s">
        <v>53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8" customHeight="1">
      <c r="A47" s="27" t="s">
        <v>54</v>
      </c>
      <c r="B47" s="28" t="s">
        <v>53</v>
      </c>
      <c r="C47" s="29" t="s">
        <v>53</v>
      </c>
      <c r="D47" s="30" t="s">
        <v>53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8" customHeight="1">
      <c r="A48" s="27" t="s">
        <v>54</v>
      </c>
      <c r="B48" s="28" t="s">
        <v>53</v>
      </c>
      <c r="C48" s="29" t="s">
        <v>53</v>
      </c>
      <c r="D48" s="30" t="s">
        <v>53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8" customHeight="1">
      <c r="A49" s="27" t="s">
        <v>54</v>
      </c>
      <c r="B49" s="28" t="s">
        <v>53</v>
      </c>
      <c r="C49" s="29" t="s">
        <v>53</v>
      </c>
      <c r="D49" s="30" t="s">
        <v>53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8" customHeight="1">
      <c r="A50" s="27" t="s">
        <v>54</v>
      </c>
      <c r="B50" s="28" t="s">
        <v>53</v>
      </c>
      <c r="C50" s="29" t="s">
        <v>53</v>
      </c>
      <c r="D50" s="30" t="s">
        <v>53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8" customHeight="1">
      <c r="A51" s="27" t="s">
        <v>54</v>
      </c>
      <c r="B51" s="28" t="s">
        <v>53</v>
      </c>
      <c r="C51" s="29" t="s">
        <v>53</v>
      </c>
      <c r="D51" s="30" t="s">
        <v>53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8" customHeight="1">
      <c r="A52" s="27" t="s">
        <v>54</v>
      </c>
      <c r="B52" s="28" t="s">
        <v>53</v>
      </c>
      <c r="C52" s="29" t="s">
        <v>53</v>
      </c>
      <c r="D52" s="30" t="s">
        <v>53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8" customHeight="1">
      <c r="A53" s="27" t="s">
        <v>54</v>
      </c>
      <c r="B53" s="28" t="s">
        <v>53</v>
      </c>
      <c r="C53" s="29" t="s">
        <v>53</v>
      </c>
      <c r="D53" s="30" t="s">
        <v>53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8" customHeight="1">
      <c r="A54" s="27" t="s">
        <v>54</v>
      </c>
      <c r="B54" s="28" t="s">
        <v>53</v>
      </c>
      <c r="C54" s="29" t="s">
        <v>53</v>
      </c>
      <c r="D54" s="30" t="s">
        <v>53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8" customHeight="1">
      <c r="A55" s="27" t="s">
        <v>54</v>
      </c>
      <c r="B55" s="28" t="s">
        <v>53</v>
      </c>
      <c r="C55" s="29" t="s">
        <v>53</v>
      </c>
      <c r="D55" s="30" t="s">
        <v>53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8" customHeight="1">
      <c r="A56" s="27" t="s">
        <v>54</v>
      </c>
      <c r="B56" s="28" t="s">
        <v>53</v>
      </c>
      <c r="C56" s="29" t="s">
        <v>53</v>
      </c>
      <c r="D56" s="30" t="s">
        <v>53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8" customHeight="1">
      <c r="A57" s="27" t="s">
        <v>54</v>
      </c>
      <c r="B57" s="28" t="s">
        <v>53</v>
      </c>
      <c r="C57" s="29" t="s">
        <v>53</v>
      </c>
      <c r="D57" s="30" t="s">
        <v>53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8" customHeight="1">
      <c r="A58" s="27" t="s">
        <v>54</v>
      </c>
      <c r="B58" s="28" t="s">
        <v>53</v>
      </c>
      <c r="C58" s="29" t="s">
        <v>53</v>
      </c>
      <c r="D58" s="30" t="s">
        <v>53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8" customHeight="1">
      <c r="A59" s="27" t="s">
        <v>54</v>
      </c>
      <c r="B59" s="28" t="s">
        <v>53</v>
      </c>
      <c r="C59" s="29" t="s">
        <v>53</v>
      </c>
      <c r="D59" s="30" t="s">
        <v>53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8" customHeight="1">
      <c r="A60" s="27" t="s">
        <v>54</v>
      </c>
      <c r="B60" s="28" t="s">
        <v>53</v>
      </c>
      <c r="C60" s="29" t="s">
        <v>53</v>
      </c>
      <c r="D60" s="30" t="s">
        <v>53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8" customHeight="1">
      <c r="A61" s="27" t="s">
        <v>54</v>
      </c>
      <c r="B61" s="28" t="s">
        <v>53</v>
      </c>
      <c r="C61" s="29" t="s">
        <v>53</v>
      </c>
      <c r="D61" s="30" t="s">
        <v>53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8" customHeight="1">
      <c r="A62" s="27" t="s">
        <v>54</v>
      </c>
      <c r="B62" s="28" t="s">
        <v>53</v>
      </c>
      <c r="C62" s="29" t="s">
        <v>53</v>
      </c>
      <c r="D62" s="30" t="s">
        <v>53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8" customHeight="1">
      <c r="A63" s="27" t="s">
        <v>54</v>
      </c>
      <c r="B63" s="28" t="s">
        <v>53</v>
      </c>
      <c r="C63" s="29" t="s">
        <v>53</v>
      </c>
      <c r="D63" s="30" t="s">
        <v>53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8" customHeight="1">
      <c r="A64" s="27" t="s">
        <v>54</v>
      </c>
      <c r="B64" s="28" t="s">
        <v>53</v>
      </c>
      <c r="C64" s="29" t="s">
        <v>53</v>
      </c>
      <c r="D64" s="30" t="s">
        <v>53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8" customHeight="1">
      <c r="A65" s="27" t="s">
        <v>54</v>
      </c>
      <c r="B65" s="28" t="s">
        <v>53</v>
      </c>
      <c r="C65" s="29" t="s">
        <v>53</v>
      </c>
      <c r="D65" s="30" t="s">
        <v>53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8" customHeight="1">
      <c r="A66" s="27" t="s">
        <v>54</v>
      </c>
      <c r="B66" s="28" t="s">
        <v>53</v>
      </c>
      <c r="C66" s="29" t="s">
        <v>53</v>
      </c>
      <c r="D66" s="30" t="s">
        <v>53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8" customHeight="1">
      <c r="A67" s="27" t="s">
        <v>54</v>
      </c>
      <c r="B67" s="28" t="s">
        <v>53</v>
      </c>
      <c r="C67" s="29" t="s">
        <v>53</v>
      </c>
      <c r="D67" s="30" t="s">
        <v>53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8" customHeight="1">
      <c r="A68" s="27" t="s">
        <v>54</v>
      </c>
      <c r="B68" s="28" t="s">
        <v>53</v>
      </c>
      <c r="C68" s="29" t="s">
        <v>53</v>
      </c>
      <c r="D68" s="30" t="s">
        <v>53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8" customHeight="1">
      <c r="A69" s="27" t="s">
        <v>54</v>
      </c>
      <c r="B69" s="28" t="s">
        <v>53</v>
      </c>
      <c r="C69" s="29" t="s">
        <v>53</v>
      </c>
      <c r="D69" s="30" t="s">
        <v>53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8" customHeight="1">
      <c r="A70" s="27" t="s">
        <v>54</v>
      </c>
      <c r="B70" s="28" t="s">
        <v>53</v>
      </c>
      <c r="C70" s="29" t="s">
        <v>53</v>
      </c>
      <c r="D70" s="30" t="s">
        <v>53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8" customHeight="1">
      <c r="A71" s="27" t="s">
        <v>54</v>
      </c>
      <c r="B71" s="28" t="s">
        <v>53</v>
      </c>
      <c r="C71" s="29" t="s">
        <v>53</v>
      </c>
      <c r="D71" s="30" t="s">
        <v>53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8" customHeight="1">
      <c r="A72" s="27" t="s">
        <v>54</v>
      </c>
      <c r="B72" s="28" t="s">
        <v>53</v>
      </c>
      <c r="C72" s="29" t="s">
        <v>53</v>
      </c>
      <c r="D72" s="30" t="s">
        <v>53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8" customHeight="1">
      <c r="A73" s="27" t="s">
        <v>54</v>
      </c>
      <c r="B73" s="28" t="s">
        <v>53</v>
      </c>
      <c r="C73" s="29" t="s">
        <v>53</v>
      </c>
      <c r="D73" s="30" t="s">
        <v>53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8" customHeight="1">
      <c r="A74" s="27" t="s">
        <v>54</v>
      </c>
      <c r="B74" s="28" t="s">
        <v>53</v>
      </c>
      <c r="C74" s="29" t="s">
        <v>53</v>
      </c>
      <c r="D74" s="30" t="s">
        <v>53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8" customHeight="1">
      <c r="A75" s="27" t="s">
        <v>54</v>
      </c>
      <c r="B75" s="28" t="s">
        <v>53</v>
      </c>
      <c r="C75" s="29" t="s">
        <v>53</v>
      </c>
      <c r="D75" s="30" t="s">
        <v>53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8" customHeight="1">
      <c r="A76" s="27" t="s">
        <v>54</v>
      </c>
      <c r="B76" s="28" t="s">
        <v>53</v>
      </c>
      <c r="C76" s="29" t="s">
        <v>53</v>
      </c>
      <c r="D76" s="30" t="s">
        <v>53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8" customHeight="1">
      <c r="A77" s="27" t="s">
        <v>54</v>
      </c>
      <c r="B77" s="28" t="s">
        <v>53</v>
      </c>
      <c r="C77" s="29" t="s">
        <v>53</v>
      </c>
      <c r="D77" s="30" t="s">
        <v>53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8" customHeight="1">
      <c r="A78" s="27" t="s">
        <v>54</v>
      </c>
      <c r="B78" s="28" t="s">
        <v>53</v>
      </c>
      <c r="C78" s="29" t="s">
        <v>53</v>
      </c>
      <c r="D78" s="30" t="s">
        <v>53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8" customHeight="1">
      <c r="A79" s="27" t="s">
        <v>54</v>
      </c>
      <c r="B79" s="28" t="s">
        <v>53</v>
      </c>
      <c r="C79" s="29" t="s">
        <v>53</v>
      </c>
      <c r="D79" s="30" t="s">
        <v>53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8" customHeight="1">
      <c r="A80" s="27" t="s">
        <v>54</v>
      </c>
      <c r="B80" s="28" t="s">
        <v>53</v>
      </c>
      <c r="C80" s="29" t="s">
        <v>53</v>
      </c>
      <c r="D80" s="30" t="s">
        <v>53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8" customHeight="1">
      <c r="A81" s="27" t="s">
        <v>54</v>
      </c>
      <c r="B81" s="28" t="s">
        <v>53</v>
      </c>
      <c r="C81" s="29" t="s">
        <v>53</v>
      </c>
      <c r="D81" s="30" t="s">
        <v>53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8" customHeight="1">
      <c r="A82" s="27" t="s">
        <v>54</v>
      </c>
      <c r="B82" s="28" t="s">
        <v>53</v>
      </c>
      <c r="C82" s="29" t="s">
        <v>53</v>
      </c>
      <c r="D82" s="30" t="s">
        <v>53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8" customHeight="1">
      <c r="A83" s="27" t="s">
        <v>54</v>
      </c>
      <c r="B83" s="28" t="s">
        <v>53</v>
      </c>
      <c r="C83" s="29" t="s">
        <v>53</v>
      </c>
      <c r="D83" s="30" t="s">
        <v>53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8" customHeight="1">
      <c r="A84" s="27" t="s">
        <v>54</v>
      </c>
      <c r="B84" s="28" t="s">
        <v>53</v>
      </c>
      <c r="C84" s="29" t="s">
        <v>53</v>
      </c>
      <c r="D84" s="30" t="s">
        <v>53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8" customHeight="1">
      <c r="A85" s="27" t="s">
        <v>54</v>
      </c>
      <c r="B85" s="28" t="s">
        <v>53</v>
      </c>
      <c r="C85" s="29" t="s">
        <v>53</v>
      </c>
      <c r="D85" s="30" t="s">
        <v>53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8" customHeight="1">
      <c r="A86" s="27" t="s">
        <v>54</v>
      </c>
      <c r="B86" s="28" t="s">
        <v>53</v>
      </c>
      <c r="C86" s="29" t="s">
        <v>53</v>
      </c>
      <c r="D86" s="30" t="s">
        <v>53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8" customHeight="1">
      <c r="A87" s="27" t="s">
        <v>54</v>
      </c>
      <c r="B87" s="28" t="s">
        <v>53</v>
      </c>
      <c r="C87" s="29" t="s">
        <v>53</v>
      </c>
      <c r="D87" s="30" t="s">
        <v>53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8" customHeight="1">
      <c r="A88" s="27" t="s">
        <v>54</v>
      </c>
      <c r="B88" s="28" t="s">
        <v>53</v>
      </c>
      <c r="C88" s="29" t="s">
        <v>53</v>
      </c>
      <c r="D88" s="30" t="s">
        <v>53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8" customHeight="1">
      <c r="A89" s="27" t="s">
        <v>54</v>
      </c>
      <c r="B89" s="28" t="s">
        <v>53</v>
      </c>
      <c r="C89" s="29" t="s">
        <v>53</v>
      </c>
      <c r="D89" s="30" t="s">
        <v>53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8" customHeight="1">
      <c r="A90" s="27" t="s">
        <v>54</v>
      </c>
      <c r="B90" s="28" t="s">
        <v>53</v>
      </c>
      <c r="C90" s="29" t="s">
        <v>53</v>
      </c>
      <c r="D90" s="30" t="s">
        <v>53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8" customHeight="1">
      <c r="A91" s="27" t="s">
        <v>54</v>
      </c>
      <c r="B91" s="28" t="s">
        <v>53</v>
      </c>
      <c r="C91" s="29" t="s">
        <v>53</v>
      </c>
      <c r="D91" s="30" t="s">
        <v>53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8" customHeight="1">
      <c r="A92" s="27" t="s">
        <v>54</v>
      </c>
      <c r="B92" s="28" t="s">
        <v>53</v>
      </c>
      <c r="C92" s="29" t="s">
        <v>53</v>
      </c>
      <c r="D92" s="30" t="s">
        <v>53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8" customHeight="1">
      <c r="A93" s="27" t="s">
        <v>54</v>
      </c>
      <c r="B93" s="28" t="s">
        <v>53</v>
      </c>
      <c r="C93" s="29" t="s">
        <v>53</v>
      </c>
      <c r="D93" s="30" t="s">
        <v>53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8" customHeight="1">
      <c r="A94" s="27" t="s">
        <v>54</v>
      </c>
      <c r="B94" s="28" t="s">
        <v>53</v>
      </c>
      <c r="C94" s="29" t="s">
        <v>53</v>
      </c>
      <c r="D94" s="30" t="s">
        <v>53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8" customHeight="1">
      <c r="A95" s="27" t="s">
        <v>54</v>
      </c>
      <c r="B95" s="28" t="s">
        <v>53</v>
      </c>
      <c r="C95" s="29" t="s">
        <v>53</v>
      </c>
      <c r="D95" s="30" t="s">
        <v>53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8" customHeight="1">
      <c r="A96" s="27" t="s">
        <v>54</v>
      </c>
      <c r="B96" s="28" t="s">
        <v>53</v>
      </c>
      <c r="C96" s="29" t="s">
        <v>53</v>
      </c>
      <c r="D96" s="30" t="s">
        <v>53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8" customHeight="1">
      <c r="A97" s="27" t="s">
        <v>54</v>
      </c>
      <c r="B97" s="28" t="s">
        <v>53</v>
      </c>
      <c r="C97" s="29" t="s">
        <v>53</v>
      </c>
      <c r="D97" s="30" t="s">
        <v>53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8" customHeight="1">
      <c r="A98" s="27" t="s">
        <v>54</v>
      </c>
      <c r="B98" s="28" t="s">
        <v>53</v>
      </c>
      <c r="C98" s="29" t="s">
        <v>53</v>
      </c>
      <c r="D98" s="30" t="s">
        <v>53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8" customHeight="1">
      <c r="A99" s="27" t="s">
        <v>54</v>
      </c>
      <c r="B99" s="28" t="s">
        <v>53</v>
      </c>
      <c r="C99" s="29" t="s">
        <v>53</v>
      </c>
      <c r="D99" s="30" t="s">
        <v>53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8" customHeight="1">
      <c r="A100" s="27" t="s">
        <v>54</v>
      </c>
      <c r="B100" s="28" t="s">
        <v>53</v>
      </c>
      <c r="C100" s="29" t="s">
        <v>53</v>
      </c>
      <c r="D100" s="30" t="s">
        <v>53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8" customHeight="1">
      <c r="A101" s="27" t="s">
        <v>54</v>
      </c>
      <c r="B101" s="28" t="s">
        <v>53</v>
      </c>
      <c r="C101" s="29" t="s">
        <v>53</v>
      </c>
      <c r="D101" s="30" t="s">
        <v>53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8" customHeight="1">
      <c r="A102" s="27" t="s">
        <v>54</v>
      </c>
      <c r="B102" s="28" t="s">
        <v>53</v>
      </c>
      <c r="C102" s="29" t="s">
        <v>53</v>
      </c>
      <c r="D102" s="30" t="s">
        <v>53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8" customHeight="1">
      <c r="A103" s="27" t="s">
        <v>54</v>
      </c>
      <c r="B103" s="28" t="s">
        <v>53</v>
      </c>
      <c r="C103" s="29" t="s">
        <v>53</v>
      </c>
      <c r="D103" s="30" t="s">
        <v>53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8" customHeight="1">
      <c r="A104" s="27" t="s">
        <v>54</v>
      </c>
      <c r="B104" s="28" t="s">
        <v>53</v>
      </c>
      <c r="C104" s="29" t="s">
        <v>53</v>
      </c>
      <c r="D104" s="30" t="s">
        <v>53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8" customHeight="1">
      <c r="A105" s="27" t="s">
        <v>54</v>
      </c>
      <c r="B105" s="28" t="s">
        <v>53</v>
      </c>
      <c r="C105" s="29" t="s">
        <v>53</v>
      </c>
      <c r="D105" s="30" t="s">
        <v>53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8" customHeight="1">
      <c r="A106" s="27" t="s">
        <v>54</v>
      </c>
      <c r="B106" s="28" t="s">
        <v>53</v>
      </c>
      <c r="C106" s="29" t="s">
        <v>53</v>
      </c>
      <c r="D106" s="30" t="s">
        <v>53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8" customHeight="1">
      <c r="A107" s="27" t="s">
        <v>54</v>
      </c>
      <c r="B107" s="28" t="s">
        <v>53</v>
      </c>
      <c r="C107" s="29" t="s">
        <v>53</v>
      </c>
      <c r="D107" s="30" t="s">
        <v>53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8" customHeight="1">
      <c r="A108" s="27" t="s">
        <v>54</v>
      </c>
      <c r="B108" s="28" t="s">
        <v>53</v>
      </c>
      <c r="C108" s="29" t="s">
        <v>53</v>
      </c>
      <c r="D108" s="30" t="s">
        <v>53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8" customHeight="1">
      <c r="A109" s="27" t="s">
        <v>54</v>
      </c>
      <c r="B109" s="28" t="s">
        <v>53</v>
      </c>
      <c r="C109" s="29" t="s">
        <v>53</v>
      </c>
      <c r="D109" s="30" t="s">
        <v>53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8" customHeight="1">
      <c r="A110" s="27" t="s">
        <v>54</v>
      </c>
      <c r="B110" s="28" t="s">
        <v>53</v>
      </c>
      <c r="C110" s="29" t="s">
        <v>53</v>
      </c>
      <c r="D110" s="30" t="s">
        <v>53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8" customHeight="1">
      <c r="A111" s="27" t="s">
        <v>54</v>
      </c>
      <c r="B111" s="28" t="s">
        <v>53</v>
      </c>
      <c r="C111" s="29" t="s">
        <v>53</v>
      </c>
      <c r="D111" s="30" t="s">
        <v>53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8" customHeight="1">
      <c r="A112" s="27" t="s">
        <v>54</v>
      </c>
      <c r="B112" s="28" t="s">
        <v>53</v>
      </c>
      <c r="C112" s="29" t="s">
        <v>53</v>
      </c>
      <c r="D112" s="30" t="s">
        <v>53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8" customHeight="1">
      <c r="A113" s="27" t="s">
        <v>54</v>
      </c>
      <c r="B113" s="28" t="s">
        <v>53</v>
      </c>
      <c r="C113" s="29" t="s">
        <v>53</v>
      </c>
      <c r="D113" s="30" t="s">
        <v>53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8" customHeight="1">
      <c r="A114" s="27" t="s">
        <v>54</v>
      </c>
      <c r="B114" s="28" t="s">
        <v>53</v>
      </c>
      <c r="C114" s="29" t="s">
        <v>53</v>
      </c>
      <c r="D114" s="30" t="s">
        <v>53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8" customHeight="1">
      <c r="A115" s="27" t="s">
        <v>54</v>
      </c>
      <c r="B115" s="28" t="s">
        <v>53</v>
      </c>
      <c r="C115" s="29" t="s">
        <v>53</v>
      </c>
      <c r="D115" s="30" t="s">
        <v>53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8" customHeight="1">
      <c r="A116" s="27" t="s">
        <v>54</v>
      </c>
      <c r="B116" s="28" t="s">
        <v>53</v>
      </c>
      <c r="C116" s="29" t="s">
        <v>53</v>
      </c>
      <c r="D116" s="30" t="s">
        <v>53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8" customHeight="1">
      <c r="A117" s="27" t="s">
        <v>54</v>
      </c>
      <c r="B117" s="28" t="s">
        <v>53</v>
      </c>
      <c r="C117" s="29" t="s">
        <v>53</v>
      </c>
      <c r="D117" s="30" t="s">
        <v>53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8" customHeight="1">
      <c r="A118" s="27" t="s">
        <v>54</v>
      </c>
      <c r="B118" s="28" t="s">
        <v>53</v>
      </c>
      <c r="C118" s="29" t="s">
        <v>53</v>
      </c>
      <c r="D118" s="30" t="s">
        <v>53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8" customHeight="1">
      <c r="A119" s="27" t="s">
        <v>54</v>
      </c>
      <c r="B119" s="28" t="s">
        <v>53</v>
      </c>
      <c r="C119" s="29" t="s">
        <v>53</v>
      </c>
      <c r="D119" s="30" t="s">
        <v>53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8" customHeight="1">
      <c r="A120" s="27" t="s">
        <v>54</v>
      </c>
      <c r="B120" s="28" t="s">
        <v>53</v>
      </c>
      <c r="C120" s="29" t="s">
        <v>53</v>
      </c>
      <c r="D120" s="30" t="s">
        <v>53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8" customHeight="1">
      <c r="A121" s="27" t="s">
        <v>54</v>
      </c>
      <c r="B121" s="28" t="s">
        <v>53</v>
      </c>
      <c r="C121" s="29" t="s">
        <v>53</v>
      </c>
      <c r="D121" s="30" t="s">
        <v>53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8" customHeight="1">
      <c r="A122" s="27" t="s">
        <v>54</v>
      </c>
      <c r="B122" s="28" t="s">
        <v>53</v>
      </c>
      <c r="C122" s="29" t="s">
        <v>53</v>
      </c>
      <c r="D122" s="30" t="s">
        <v>53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8" customHeight="1">
      <c r="A123" s="27" t="s">
        <v>54</v>
      </c>
      <c r="B123" s="28" t="s">
        <v>53</v>
      </c>
      <c r="C123" s="29" t="s">
        <v>53</v>
      </c>
      <c r="D123" s="30" t="s">
        <v>53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8" customHeight="1">
      <c r="A124" s="27" t="s">
        <v>54</v>
      </c>
      <c r="B124" s="28" t="s">
        <v>53</v>
      </c>
      <c r="C124" s="29" t="s">
        <v>53</v>
      </c>
      <c r="D124" s="30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8" customHeight="1">
      <c r="A125" s="27" t="s">
        <v>54</v>
      </c>
      <c r="B125" s="28" t="s">
        <v>53</v>
      </c>
      <c r="C125" s="29" t="s">
        <v>53</v>
      </c>
      <c r="D125" s="30" t="s">
        <v>53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8" customHeight="1">
      <c r="A126" s="27" t="s">
        <v>54</v>
      </c>
      <c r="B126" s="28" t="s">
        <v>53</v>
      </c>
      <c r="C126" s="29" t="s">
        <v>53</v>
      </c>
      <c r="D126" s="30" t="s">
        <v>53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8" customHeight="1">
      <c r="A127" s="27" t="s">
        <v>54</v>
      </c>
      <c r="B127" s="28" t="s">
        <v>53</v>
      </c>
      <c r="C127" s="29" t="s">
        <v>53</v>
      </c>
      <c r="D127" s="30" t="s">
        <v>53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8" customHeight="1">
      <c r="A128" s="27" t="s">
        <v>54</v>
      </c>
      <c r="B128" s="28" t="s">
        <v>53</v>
      </c>
      <c r="C128" s="29" t="s">
        <v>53</v>
      </c>
      <c r="D128" s="30" t="s">
        <v>53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8" customHeight="1">
      <c r="A129" s="27" t="s">
        <v>54</v>
      </c>
      <c r="B129" s="28" t="s">
        <v>53</v>
      </c>
      <c r="C129" s="29" t="s">
        <v>53</v>
      </c>
      <c r="D129" s="30" t="s">
        <v>53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8" customHeight="1">
      <c r="A130" s="27" t="s">
        <v>54</v>
      </c>
      <c r="B130" s="28" t="s">
        <v>53</v>
      </c>
      <c r="C130" s="29" t="s">
        <v>53</v>
      </c>
      <c r="D130" s="30" t="s">
        <v>53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8" customHeight="1">
      <c r="A131" s="27" t="s">
        <v>54</v>
      </c>
      <c r="B131" s="28" t="s">
        <v>53</v>
      </c>
      <c r="C131" s="29" t="s">
        <v>53</v>
      </c>
      <c r="D131" s="30" t="s">
        <v>53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8" customHeight="1">
      <c r="A132" s="27" t="s">
        <v>54</v>
      </c>
      <c r="B132" s="28" t="s">
        <v>53</v>
      </c>
      <c r="C132" s="29" t="s">
        <v>53</v>
      </c>
      <c r="D132" s="30" t="s">
        <v>53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8" customHeight="1">
      <c r="A133" s="27" t="s">
        <v>54</v>
      </c>
      <c r="B133" s="28" t="s">
        <v>53</v>
      </c>
      <c r="C133" s="29" t="s">
        <v>53</v>
      </c>
      <c r="D133" s="30" t="s">
        <v>53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8" customHeight="1">
      <c r="A134" s="27" t="s">
        <v>54</v>
      </c>
      <c r="B134" s="28" t="s">
        <v>53</v>
      </c>
      <c r="C134" s="29" t="s">
        <v>53</v>
      </c>
      <c r="D134" s="30" t="s">
        <v>53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8" customHeight="1">
      <c r="A135" s="27" t="s">
        <v>54</v>
      </c>
      <c r="B135" s="28" t="s">
        <v>53</v>
      </c>
      <c r="C135" s="29" t="s">
        <v>53</v>
      </c>
      <c r="D135" s="30" t="s">
        <v>53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8" customHeight="1">
      <c r="A136" s="27" t="s">
        <v>54</v>
      </c>
      <c r="B136" s="28" t="s">
        <v>53</v>
      </c>
      <c r="C136" s="29" t="s">
        <v>53</v>
      </c>
      <c r="D136" s="30" t="s">
        <v>53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8" customHeight="1">
      <c r="A137" s="27" t="s">
        <v>54</v>
      </c>
      <c r="B137" s="28" t="s">
        <v>53</v>
      </c>
      <c r="C137" s="29" t="s">
        <v>53</v>
      </c>
      <c r="D137" s="30" t="s">
        <v>53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8" customHeight="1">
      <c r="A138" s="27" t="s">
        <v>54</v>
      </c>
      <c r="B138" s="28" t="s">
        <v>53</v>
      </c>
      <c r="C138" s="29" t="s">
        <v>53</v>
      </c>
      <c r="D138" s="30" t="s">
        <v>53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8" customHeight="1">
      <c r="A139" s="27" t="s">
        <v>54</v>
      </c>
      <c r="B139" s="28" t="s">
        <v>53</v>
      </c>
      <c r="C139" s="29" t="s">
        <v>53</v>
      </c>
      <c r="D139" s="30" t="s">
        <v>53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8" customHeight="1">
      <c r="A140" s="27" t="s">
        <v>54</v>
      </c>
      <c r="B140" s="28" t="s">
        <v>53</v>
      </c>
      <c r="C140" s="29" t="s">
        <v>53</v>
      </c>
      <c r="D140" s="30" t="s">
        <v>53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8" customHeight="1">
      <c r="A141" s="27" t="s">
        <v>54</v>
      </c>
      <c r="B141" s="28" t="s">
        <v>53</v>
      </c>
      <c r="C141" s="29" t="s">
        <v>53</v>
      </c>
      <c r="D141" s="30" t="s">
        <v>53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8" customHeight="1">
      <c r="A142" s="27" t="s">
        <v>54</v>
      </c>
      <c r="B142" s="28" t="s">
        <v>53</v>
      </c>
      <c r="C142" s="29" t="s">
        <v>53</v>
      </c>
      <c r="D142" s="30" t="s">
        <v>53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8" customHeight="1">
      <c r="A143" s="27" t="s">
        <v>54</v>
      </c>
      <c r="B143" s="28" t="s">
        <v>53</v>
      </c>
      <c r="C143" s="29" t="s">
        <v>53</v>
      </c>
      <c r="D143" s="30" t="s">
        <v>53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8" customHeight="1">
      <c r="A144" s="27" t="s">
        <v>54</v>
      </c>
      <c r="B144" s="28" t="s">
        <v>53</v>
      </c>
      <c r="C144" s="29" t="s">
        <v>53</v>
      </c>
      <c r="D144" s="30" t="s">
        <v>53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8" customHeight="1">
      <c r="A145" s="27" t="s">
        <v>54</v>
      </c>
      <c r="B145" s="28" t="s">
        <v>53</v>
      </c>
      <c r="C145" s="29" t="s">
        <v>53</v>
      </c>
      <c r="D145" s="30" t="s">
        <v>53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8" customHeight="1">
      <c r="A146" s="27" t="s">
        <v>54</v>
      </c>
      <c r="B146" s="28" t="s">
        <v>53</v>
      </c>
      <c r="C146" s="29" t="s">
        <v>53</v>
      </c>
      <c r="D146" s="30" t="s">
        <v>53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8" customHeight="1">
      <c r="A147" s="27" t="s">
        <v>54</v>
      </c>
      <c r="B147" s="28" t="s">
        <v>53</v>
      </c>
      <c r="C147" s="29" t="s">
        <v>53</v>
      </c>
      <c r="D147" s="30" t="s">
        <v>53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8" customHeight="1">
      <c r="A148" s="27" t="s">
        <v>54</v>
      </c>
      <c r="B148" s="28" t="s">
        <v>53</v>
      </c>
      <c r="C148" s="29" t="s">
        <v>53</v>
      </c>
      <c r="D148" s="30" t="s">
        <v>53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8" customHeight="1">
      <c r="A149" s="27" t="s">
        <v>54</v>
      </c>
      <c r="B149" s="28" t="s">
        <v>53</v>
      </c>
      <c r="C149" s="29" t="s">
        <v>53</v>
      </c>
      <c r="D149" s="30" t="s">
        <v>53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8" customHeight="1">
      <c r="A150" s="27" t="s">
        <v>54</v>
      </c>
      <c r="B150" s="28" t="s">
        <v>53</v>
      </c>
      <c r="C150" s="29" t="s">
        <v>53</v>
      </c>
      <c r="D150" s="30" t="s">
        <v>53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8" customHeight="1">
      <c r="A151" s="27" t="s">
        <v>54</v>
      </c>
      <c r="B151" s="28" t="s">
        <v>53</v>
      </c>
      <c r="C151" s="29" t="s">
        <v>53</v>
      </c>
      <c r="D151" s="30" t="s">
        <v>53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8" customHeight="1">
      <c r="A152" s="27" t="s">
        <v>54</v>
      </c>
      <c r="B152" s="28" t="s">
        <v>53</v>
      </c>
      <c r="C152" s="29" t="s">
        <v>53</v>
      </c>
      <c r="D152" s="30" t="s">
        <v>53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8" customHeight="1">
      <c r="A153" s="27" t="s">
        <v>54</v>
      </c>
      <c r="B153" s="28" t="s">
        <v>53</v>
      </c>
      <c r="C153" s="29" t="s">
        <v>53</v>
      </c>
      <c r="D153" s="30" t="s">
        <v>53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8" customHeight="1">
      <c r="A154" s="27" t="s">
        <v>54</v>
      </c>
      <c r="B154" s="28" t="s">
        <v>53</v>
      </c>
      <c r="C154" s="29" t="s">
        <v>53</v>
      </c>
      <c r="D154" s="30" t="s">
        <v>53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8" customHeight="1">
      <c r="A155" s="27" t="s">
        <v>54</v>
      </c>
      <c r="B155" s="28" t="s">
        <v>53</v>
      </c>
      <c r="C155" s="29" t="s">
        <v>53</v>
      </c>
      <c r="D155" s="30" t="s">
        <v>53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8" customHeight="1">
      <c r="A156" s="27" t="s">
        <v>54</v>
      </c>
      <c r="B156" s="28" t="s">
        <v>53</v>
      </c>
      <c r="C156" s="29" t="s">
        <v>53</v>
      </c>
      <c r="D156" s="30" t="s">
        <v>53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8" customHeight="1">
      <c r="A157" s="27" t="s">
        <v>54</v>
      </c>
      <c r="B157" s="28" t="s">
        <v>53</v>
      </c>
      <c r="C157" s="29" t="s">
        <v>53</v>
      </c>
      <c r="D157" s="30" t="s">
        <v>53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8" customHeight="1">
      <c r="A158" s="27" t="s">
        <v>54</v>
      </c>
      <c r="B158" s="28" t="s">
        <v>53</v>
      </c>
      <c r="C158" s="29" t="s">
        <v>53</v>
      </c>
      <c r="D158" s="30" t="s">
        <v>53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8" customHeight="1">
      <c r="A159" s="27" t="s">
        <v>54</v>
      </c>
      <c r="B159" s="28" t="s">
        <v>53</v>
      </c>
      <c r="C159" s="29" t="s">
        <v>53</v>
      </c>
      <c r="D159" s="30" t="s">
        <v>53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8" customHeight="1">
      <c r="A160" s="27" t="s">
        <v>54</v>
      </c>
      <c r="B160" s="28" t="s">
        <v>53</v>
      </c>
      <c r="C160" s="29" t="s">
        <v>53</v>
      </c>
      <c r="D160" s="30" t="s">
        <v>53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8" customHeight="1">
      <c r="A161" s="27" t="s">
        <v>54</v>
      </c>
      <c r="B161" s="28" t="s">
        <v>53</v>
      </c>
      <c r="C161" s="29" t="s">
        <v>53</v>
      </c>
      <c r="D161" s="30" t="s">
        <v>53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8" customHeight="1">
      <c r="A162" s="27" t="s">
        <v>54</v>
      </c>
      <c r="B162" s="28" t="s">
        <v>53</v>
      </c>
      <c r="C162" s="29" t="s">
        <v>53</v>
      </c>
      <c r="D162" s="30" t="s">
        <v>53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8" customHeight="1">
      <c r="A163" s="27" t="s">
        <v>54</v>
      </c>
      <c r="B163" s="28" t="s">
        <v>53</v>
      </c>
      <c r="C163" s="29" t="s">
        <v>53</v>
      </c>
      <c r="D163" s="30" t="s">
        <v>53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8" customHeight="1">
      <c r="A164" s="27" t="s">
        <v>54</v>
      </c>
      <c r="B164" s="28" t="s">
        <v>53</v>
      </c>
      <c r="C164" s="29" t="s">
        <v>53</v>
      </c>
      <c r="D164" s="30" t="s">
        <v>53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8" customHeight="1">
      <c r="A165" s="27" t="s">
        <v>54</v>
      </c>
      <c r="B165" s="28" t="s">
        <v>53</v>
      </c>
      <c r="C165" s="29" t="s">
        <v>53</v>
      </c>
      <c r="D165" s="30" t="s">
        <v>53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8" customHeight="1">
      <c r="A166" s="27" t="s">
        <v>54</v>
      </c>
      <c r="B166" s="28" t="s">
        <v>53</v>
      </c>
      <c r="C166" s="29" t="s">
        <v>53</v>
      </c>
      <c r="D166" s="30" t="s">
        <v>53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8" customHeight="1">
      <c r="A167" s="27" t="s">
        <v>54</v>
      </c>
      <c r="B167" s="28" t="s">
        <v>53</v>
      </c>
      <c r="C167" s="29" t="s">
        <v>53</v>
      </c>
      <c r="D167" s="30" t="s">
        <v>53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8" customHeight="1">
      <c r="A168" s="27" t="s">
        <v>54</v>
      </c>
      <c r="B168" s="28" t="s">
        <v>53</v>
      </c>
      <c r="C168" s="29" t="s">
        <v>53</v>
      </c>
      <c r="D168" s="30" t="s">
        <v>53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8" customHeight="1">
      <c r="A169" s="27" t="s">
        <v>54</v>
      </c>
      <c r="B169" s="28" t="s">
        <v>53</v>
      </c>
      <c r="C169" s="29" t="s">
        <v>53</v>
      </c>
      <c r="D169" s="30" t="s">
        <v>53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8" customHeight="1">
      <c r="A170" s="27" t="s">
        <v>54</v>
      </c>
      <c r="B170" s="28" t="s">
        <v>53</v>
      </c>
      <c r="C170" s="29" t="s">
        <v>53</v>
      </c>
      <c r="D170" s="30" t="s">
        <v>53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8" customHeight="1">
      <c r="A171" s="27" t="s">
        <v>54</v>
      </c>
      <c r="B171" s="28" t="s">
        <v>53</v>
      </c>
      <c r="C171" s="29" t="s">
        <v>53</v>
      </c>
      <c r="D171" s="30" t="s">
        <v>53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8" customHeight="1">
      <c r="A172" s="27" t="s">
        <v>54</v>
      </c>
      <c r="B172" s="28" t="s">
        <v>53</v>
      </c>
      <c r="C172" s="29" t="s">
        <v>53</v>
      </c>
      <c r="D172" s="30" t="s">
        <v>53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8" customHeight="1">
      <c r="A173" s="27" t="s">
        <v>54</v>
      </c>
      <c r="B173" s="28" t="s">
        <v>53</v>
      </c>
      <c r="C173" s="29" t="s">
        <v>53</v>
      </c>
      <c r="D173" s="30" t="s">
        <v>53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8" customHeight="1">
      <c r="A174" s="27" t="s">
        <v>54</v>
      </c>
      <c r="B174" s="28" t="s">
        <v>53</v>
      </c>
      <c r="C174" s="29" t="s">
        <v>53</v>
      </c>
      <c r="D174" s="30" t="s">
        <v>53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8" customHeight="1">
      <c r="A175" s="27" t="s">
        <v>54</v>
      </c>
      <c r="B175" s="28" t="s">
        <v>53</v>
      </c>
      <c r="C175" s="29" t="s">
        <v>53</v>
      </c>
      <c r="D175" s="30" t="s">
        <v>53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8" customHeight="1">
      <c r="A176" s="27" t="s">
        <v>54</v>
      </c>
      <c r="B176" s="28" t="s">
        <v>53</v>
      </c>
      <c r="C176" s="29" t="s">
        <v>53</v>
      </c>
      <c r="D176" s="30" t="s">
        <v>53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8" customHeight="1">
      <c r="A177" s="27" t="s">
        <v>54</v>
      </c>
      <c r="B177" s="28" t="s">
        <v>53</v>
      </c>
      <c r="C177" s="29" t="s">
        <v>53</v>
      </c>
      <c r="D177" s="30" t="s">
        <v>53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8" customHeight="1">
      <c r="A178" s="27" t="s">
        <v>54</v>
      </c>
      <c r="B178" s="28" t="s">
        <v>53</v>
      </c>
      <c r="C178" s="29" t="s">
        <v>53</v>
      </c>
      <c r="D178" s="30" t="s">
        <v>53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8" customHeight="1">
      <c r="A179" s="27" t="s">
        <v>54</v>
      </c>
      <c r="B179" s="28" t="s">
        <v>53</v>
      </c>
      <c r="C179" s="29" t="s">
        <v>53</v>
      </c>
      <c r="D179" s="30" t="s">
        <v>53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8" customHeight="1">
      <c r="A180" s="27" t="s">
        <v>54</v>
      </c>
      <c r="B180" s="28" t="s">
        <v>53</v>
      </c>
      <c r="C180" s="29" t="s">
        <v>53</v>
      </c>
      <c r="D180" s="30" t="s">
        <v>53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8" customHeight="1">
      <c r="A181" s="27" t="s">
        <v>54</v>
      </c>
      <c r="B181" s="28" t="s">
        <v>53</v>
      </c>
      <c r="C181" s="29" t="s">
        <v>53</v>
      </c>
      <c r="D181" s="30" t="s">
        <v>53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8" customHeight="1">
      <c r="A182" s="27" t="s">
        <v>54</v>
      </c>
      <c r="B182" s="28" t="s">
        <v>53</v>
      </c>
      <c r="C182" s="29" t="s">
        <v>53</v>
      </c>
      <c r="D182" s="30" t="s">
        <v>53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8" customHeight="1">
      <c r="A183" s="27" t="s">
        <v>54</v>
      </c>
      <c r="B183" s="28" t="s">
        <v>53</v>
      </c>
      <c r="C183" s="29" t="s">
        <v>53</v>
      </c>
      <c r="D183" s="30" t="s">
        <v>53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8" customHeight="1">
      <c r="A184" s="27" t="s">
        <v>54</v>
      </c>
      <c r="B184" s="28" t="s">
        <v>53</v>
      </c>
      <c r="C184" s="29" t="s">
        <v>53</v>
      </c>
      <c r="D184" s="30" t="s">
        <v>53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8" customHeight="1">
      <c r="A185" s="27" t="s">
        <v>54</v>
      </c>
      <c r="B185" s="28" t="s">
        <v>53</v>
      </c>
      <c r="C185" s="29" t="s">
        <v>53</v>
      </c>
      <c r="D185" s="30" t="s">
        <v>53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8" customHeight="1">
      <c r="A186" s="27" t="s">
        <v>54</v>
      </c>
      <c r="B186" s="28" t="s">
        <v>53</v>
      </c>
      <c r="C186" s="29" t="s">
        <v>53</v>
      </c>
      <c r="D186" s="30" t="s">
        <v>53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8" customHeight="1">
      <c r="A187" s="27" t="s">
        <v>54</v>
      </c>
      <c r="B187" s="28" t="s">
        <v>53</v>
      </c>
      <c r="C187" s="29" t="s">
        <v>53</v>
      </c>
      <c r="D187" s="30" t="s">
        <v>53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8" customHeight="1">
      <c r="A188" s="27" t="s">
        <v>54</v>
      </c>
      <c r="B188" s="28" t="s">
        <v>53</v>
      </c>
      <c r="C188" s="29" t="s">
        <v>53</v>
      </c>
      <c r="D188" s="30" t="s">
        <v>53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8" customHeight="1">
      <c r="A189" s="27" t="s">
        <v>54</v>
      </c>
      <c r="B189" s="28" t="s">
        <v>53</v>
      </c>
      <c r="C189" s="29" t="s">
        <v>53</v>
      </c>
      <c r="D189" s="30" t="s">
        <v>53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8" customHeight="1">
      <c r="A190" s="27" t="s">
        <v>54</v>
      </c>
      <c r="B190" s="28" t="s">
        <v>53</v>
      </c>
      <c r="C190" s="29" t="s">
        <v>53</v>
      </c>
      <c r="D190" s="30" t="s">
        <v>53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8" customHeight="1">
      <c r="A191" s="27" t="s">
        <v>54</v>
      </c>
      <c r="B191" s="28" t="s">
        <v>53</v>
      </c>
      <c r="C191" s="29" t="s">
        <v>53</v>
      </c>
      <c r="D191" s="30" t="s">
        <v>53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8" customHeight="1">
      <c r="A192" s="27" t="s">
        <v>54</v>
      </c>
      <c r="B192" s="28" t="s">
        <v>53</v>
      </c>
      <c r="C192" s="29" t="s">
        <v>53</v>
      </c>
      <c r="D192" s="30" t="s">
        <v>53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8" customHeight="1">
      <c r="A193" s="27" t="s">
        <v>54</v>
      </c>
      <c r="B193" s="28" t="s">
        <v>53</v>
      </c>
      <c r="C193" s="29" t="s">
        <v>53</v>
      </c>
      <c r="D193" s="30" t="s">
        <v>53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8" customHeight="1">
      <c r="A194" s="27" t="s">
        <v>54</v>
      </c>
      <c r="B194" s="28" t="s">
        <v>53</v>
      </c>
      <c r="C194" s="29" t="s">
        <v>53</v>
      </c>
      <c r="D194" s="30" t="s">
        <v>53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8" customHeight="1">
      <c r="A195" s="27" t="s">
        <v>54</v>
      </c>
      <c r="B195" s="28" t="s">
        <v>53</v>
      </c>
      <c r="C195" s="29" t="s">
        <v>53</v>
      </c>
      <c r="D195" s="30" t="s">
        <v>53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8" customHeight="1">
      <c r="A196" s="27" t="s">
        <v>54</v>
      </c>
      <c r="B196" s="28" t="s">
        <v>53</v>
      </c>
      <c r="C196" s="29" t="s">
        <v>53</v>
      </c>
      <c r="D196" s="30" t="s">
        <v>53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8" customHeight="1">
      <c r="A197" s="27" t="s">
        <v>54</v>
      </c>
      <c r="B197" s="28" t="s">
        <v>53</v>
      </c>
      <c r="C197" s="29" t="s">
        <v>53</v>
      </c>
      <c r="D197" s="30" t="s">
        <v>53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8" customHeight="1">
      <c r="A198" s="27" t="s">
        <v>54</v>
      </c>
      <c r="B198" s="28" t="s">
        <v>53</v>
      </c>
      <c r="C198" s="29" t="s">
        <v>53</v>
      </c>
      <c r="D198" s="30" t="s">
        <v>53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8" customHeight="1">
      <c r="A199" s="27" t="s">
        <v>54</v>
      </c>
      <c r="B199" s="28" t="s">
        <v>53</v>
      </c>
      <c r="C199" s="29" t="s">
        <v>53</v>
      </c>
      <c r="D199" s="30" t="s">
        <v>53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8" customHeight="1">
      <c r="A200" s="27" t="s">
        <v>54</v>
      </c>
      <c r="B200" s="28" t="s">
        <v>53</v>
      </c>
      <c r="C200" s="29" t="s">
        <v>53</v>
      </c>
      <c r="D200" s="30" t="s">
        <v>53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8" customHeight="1">
      <c r="A201" s="27" t="s">
        <v>54</v>
      </c>
      <c r="B201" s="28" t="s">
        <v>53</v>
      </c>
      <c r="C201" s="29" t="s">
        <v>53</v>
      </c>
      <c r="D201" s="30" t="s">
        <v>53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8" customHeight="1">
      <c r="A202" s="27" t="s">
        <v>54</v>
      </c>
      <c r="B202" s="28" t="s">
        <v>53</v>
      </c>
      <c r="C202" s="29" t="s">
        <v>53</v>
      </c>
      <c r="D202" s="30" t="s">
        <v>53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8" customHeight="1">
      <c r="A203" s="27" t="s">
        <v>54</v>
      </c>
      <c r="B203" s="28" t="s">
        <v>53</v>
      </c>
      <c r="C203" s="29" t="s">
        <v>53</v>
      </c>
      <c r="D203" s="30" t="s">
        <v>53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8" customHeight="1">
      <c r="A204" s="27" t="s">
        <v>54</v>
      </c>
      <c r="B204" s="28" t="s">
        <v>53</v>
      </c>
      <c r="C204" s="29" t="s">
        <v>53</v>
      </c>
      <c r="D204" s="30" t="s">
        <v>53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8" customHeight="1">
      <c r="A205" s="27" t="s">
        <v>54</v>
      </c>
      <c r="B205" s="28" t="s">
        <v>53</v>
      </c>
      <c r="C205" s="29" t="s">
        <v>53</v>
      </c>
      <c r="D205" s="30" t="s">
        <v>53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8" customHeight="1">
      <c r="A206" s="27" t="s">
        <v>54</v>
      </c>
      <c r="B206" s="28" t="s">
        <v>53</v>
      </c>
      <c r="C206" s="29" t="s">
        <v>53</v>
      </c>
      <c r="D206" s="30" t="s">
        <v>53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8" customHeight="1">
      <c r="A207" s="27" t="s">
        <v>54</v>
      </c>
      <c r="B207" s="28" t="s">
        <v>53</v>
      </c>
      <c r="C207" s="29" t="s">
        <v>53</v>
      </c>
      <c r="D207" s="30" t="s">
        <v>53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8" customHeight="1">
      <c r="A208" s="27" t="s">
        <v>54</v>
      </c>
      <c r="B208" s="28" t="s">
        <v>53</v>
      </c>
      <c r="C208" s="29" t="s">
        <v>53</v>
      </c>
      <c r="D208" s="30" t="s">
        <v>53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8" customHeight="1">
      <c r="A209" s="27" t="s">
        <v>54</v>
      </c>
      <c r="B209" s="28" t="s">
        <v>53</v>
      </c>
      <c r="C209" s="29" t="s">
        <v>53</v>
      </c>
      <c r="D209" s="30" t="s">
        <v>53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8" customHeight="1">
      <c r="A210" s="27" t="s">
        <v>54</v>
      </c>
      <c r="B210" s="28" t="s">
        <v>53</v>
      </c>
      <c r="C210" s="29" t="s">
        <v>53</v>
      </c>
      <c r="D210" s="30" t="s">
        <v>53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8" customHeight="1">
      <c r="A211" s="27" t="s">
        <v>54</v>
      </c>
      <c r="B211" s="28" t="s">
        <v>53</v>
      </c>
      <c r="C211" s="29" t="s">
        <v>53</v>
      </c>
      <c r="D211" s="30" t="s">
        <v>53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8" customHeight="1">
      <c r="A212" s="27" t="s">
        <v>54</v>
      </c>
      <c r="B212" s="28" t="s">
        <v>53</v>
      </c>
      <c r="C212" s="29" t="s">
        <v>53</v>
      </c>
      <c r="D212" s="30" t="s">
        <v>53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8" customHeight="1">
      <c r="A213" s="27" t="s">
        <v>54</v>
      </c>
      <c r="B213" s="28" t="s">
        <v>53</v>
      </c>
      <c r="C213" s="29" t="s">
        <v>53</v>
      </c>
      <c r="D213" s="30" t="s">
        <v>53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8" customHeight="1">
      <c r="A214" s="27"/>
      <c r="B214" s="28"/>
      <c r="C214" s="29"/>
      <c r="D214" s="30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8" customHeight="1">
      <c r="A215" s="27"/>
      <c r="B215" s="28"/>
      <c r="C215" s="29"/>
      <c r="D215" s="30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8" customHeight="1">
      <c r="A216" s="27"/>
      <c r="B216" s="28"/>
      <c r="C216" s="29"/>
      <c r="D216" s="30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8" customHeight="1">
      <c r="A217" s="27"/>
      <c r="B217" s="28"/>
      <c r="C217" s="29"/>
      <c r="D217" s="30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8" customHeight="1">
      <c r="A218" s="27"/>
      <c r="B218" s="28"/>
      <c r="C218" s="29"/>
      <c r="D218" s="30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8" customHeight="1">
      <c r="A219" s="27"/>
      <c r="B219" s="28"/>
      <c r="C219" s="29"/>
      <c r="D219" s="30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8" customHeight="1">
      <c r="A220" s="27"/>
      <c r="B220" s="28"/>
      <c r="C220" s="29"/>
      <c r="D220" s="30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8" customHeight="1">
      <c r="A221" s="27"/>
      <c r="B221" s="28"/>
      <c r="C221" s="29"/>
      <c r="D221" s="30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8" customHeight="1">
      <c r="A222" s="27"/>
      <c r="B222" s="28"/>
      <c r="C222" s="29"/>
      <c r="D222" s="30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8" customHeight="1">
      <c r="A223" s="27"/>
      <c r="B223" s="28"/>
      <c r="C223" s="29"/>
      <c r="D223" s="30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8" customHeight="1">
      <c r="A224" s="27"/>
      <c r="B224" s="28"/>
      <c r="C224" s="29"/>
      <c r="D224" s="30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8" customHeight="1">
      <c r="A225" s="27"/>
      <c r="B225" s="28"/>
      <c r="C225" s="29"/>
      <c r="D225" s="30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</sheetData>
  <sheetProtection password="E128" sheet="1" objects="1" scenarios="1" selectLockedCells="1"/>
  <mergeCells count="4">
    <mergeCell ref="I1:J1"/>
    <mergeCell ref="M1:N1"/>
    <mergeCell ref="F2:H2"/>
    <mergeCell ref="D4:E4"/>
  </mergeCells>
  <dataValidations count="1">
    <dataValidation type="list" allowBlank="1" showInputMessage="1" showErrorMessage="1" errorTitle="Beiite wählen Sie" sqref="N6:N225">
      <formula1>$P$6:$P$10</formula1>
    </dataValidation>
  </dataValidation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>
    <tabColor rgb="FF00B050"/>
  </sheetPr>
  <dimension ref="A1:O4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00390625" style="6" customWidth="1"/>
    <col min="2" max="2" width="16.421875" style="6" customWidth="1"/>
    <col min="3" max="3" width="5.7109375" style="6" customWidth="1"/>
    <col min="4" max="4" width="11.00390625" style="6" customWidth="1"/>
    <col min="5" max="5" width="5.8515625" style="6" customWidth="1"/>
    <col min="6" max="7" width="5.421875" style="6" customWidth="1"/>
    <col min="8" max="8" width="8.140625" style="6" customWidth="1"/>
    <col min="9" max="11" width="3.7109375" style="6" customWidth="1"/>
    <col min="12" max="12" width="7.8515625" style="6" customWidth="1"/>
    <col min="13" max="14" width="11.421875" style="6" customWidth="1"/>
    <col min="15" max="15" width="0" style="6" hidden="1" customWidth="1"/>
    <col min="16" max="16384" width="11.421875" style="6" customWidth="1"/>
  </cols>
  <sheetData>
    <row r="1" spans="1:13" ht="27.75" customHeight="1">
      <c r="A1" s="2" t="s">
        <v>51</v>
      </c>
      <c r="B1" s="2"/>
      <c r="C1" s="3"/>
      <c r="D1" s="4" t="str">
        <f>'Lämmer Herdbuch'!F1</f>
        <v>Mustermann</v>
      </c>
      <c r="E1" s="3"/>
      <c r="F1" s="5"/>
      <c r="G1" s="4"/>
      <c r="H1" s="4"/>
      <c r="I1" s="400">
        <f>'Lämmer Herdbuch'!T1</f>
        <v>2020</v>
      </c>
      <c r="J1" s="400"/>
      <c r="K1" s="1"/>
      <c r="L1" s="401" t="str">
        <f>'Lämmer Herdbuch'!AA1</f>
        <v>© Hartmut Göttsche                02.2017     V. 1.3.6</v>
      </c>
      <c r="M1" s="401"/>
    </row>
    <row r="2" spans="1:13" ht="17.25" customHeight="1">
      <c r="A2" s="7" t="s">
        <v>22</v>
      </c>
      <c r="B2" s="19"/>
      <c r="C2" s="5"/>
      <c r="D2" s="8" t="str">
        <f>'Lämmer Herdbuch'!L2</f>
        <v>Betriebs-Nr.:</v>
      </c>
      <c r="E2" s="5"/>
      <c r="F2" s="402">
        <f>'Lämmer Herdbuch'!M2</f>
        <v>123456</v>
      </c>
      <c r="G2" s="402"/>
      <c r="H2" s="402"/>
      <c r="I2" s="5"/>
      <c r="J2" s="5"/>
      <c r="K2" s="5"/>
      <c r="L2" s="5"/>
      <c r="M2" s="5"/>
    </row>
    <row r="3" spans="1:13" ht="17.25" customHeight="1">
      <c r="A3" s="9" t="s">
        <v>7</v>
      </c>
      <c r="B3" s="10"/>
      <c r="C3" s="5"/>
      <c r="D3" s="8"/>
      <c r="E3" s="5"/>
      <c r="F3" s="8"/>
      <c r="G3" s="4"/>
      <c r="H3" s="5"/>
      <c r="I3" s="5"/>
      <c r="J3" s="5"/>
      <c r="K3" s="5"/>
      <c r="L3" s="5"/>
      <c r="M3" s="5"/>
    </row>
    <row r="4" spans="1:13" ht="19.5" customHeight="1" thickBot="1">
      <c r="A4" s="11">
        <f>COUNT(A6:A45)</f>
        <v>0</v>
      </c>
      <c r="B4" s="9" t="s">
        <v>21</v>
      </c>
      <c r="C4" s="11" t="s">
        <v>20</v>
      </c>
      <c r="D4" s="403" t="s">
        <v>87</v>
      </c>
      <c r="E4" s="403"/>
      <c r="F4" s="12"/>
      <c r="G4" s="12"/>
      <c r="H4" s="12"/>
      <c r="I4" s="12"/>
      <c r="J4" s="12"/>
      <c r="K4" s="12"/>
      <c r="L4" s="12"/>
      <c r="M4" s="12"/>
    </row>
    <row r="5" spans="1:13" ht="27" customHeight="1">
      <c r="A5" s="13" t="s">
        <v>3</v>
      </c>
      <c r="B5" s="13" t="s">
        <v>14</v>
      </c>
      <c r="C5" s="69" t="s">
        <v>68</v>
      </c>
      <c r="D5" s="13" t="s">
        <v>0</v>
      </c>
      <c r="E5" s="14" t="s">
        <v>4</v>
      </c>
      <c r="F5" s="13" t="s">
        <v>15</v>
      </c>
      <c r="G5" s="14" t="s">
        <v>16</v>
      </c>
      <c r="H5" s="14" t="s">
        <v>17</v>
      </c>
      <c r="I5" s="286" t="s">
        <v>18</v>
      </c>
      <c r="J5" s="286" t="s">
        <v>8</v>
      </c>
      <c r="K5" s="15" t="s">
        <v>19</v>
      </c>
      <c r="L5" s="15" t="s">
        <v>23</v>
      </c>
      <c r="M5" s="13" t="s">
        <v>5</v>
      </c>
    </row>
    <row r="6" spans="1:15" ht="18" customHeight="1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O6" s="22" t="s">
        <v>46</v>
      </c>
    </row>
    <row r="7" spans="1:15" ht="18" customHeight="1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O7" s="22" t="s">
        <v>47</v>
      </c>
    </row>
    <row r="8" spans="1:15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O8" s="22" t="s">
        <v>48</v>
      </c>
    </row>
    <row r="9" spans="1:15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O9" s="22" t="s">
        <v>69</v>
      </c>
    </row>
    <row r="10" spans="1:13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8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8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8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8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8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8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8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8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8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8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8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8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8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8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8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8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8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8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8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8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</sheetData>
  <sheetProtection password="E128" sheet="1" selectLockedCells="1"/>
  <mergeCells count="4">
    <mergeCell ref="I1:J1"/>
    <mergeCell ref="L1:M1"/>
    <mergeCell ref="F2:H2"/>
    <mergeCell ref="D4:E4"/>
  </mergeCells>
  <dataValidations count="1">
    <dataValidation type="list" allowBlank="1" showInputMessage="1" showErrorMessage="1" error="Bitte wählen" sqref="M6:M45">
      <formula1>$O$6:$O$10</formula1>
    </dataValidation>
  </dataValidation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">
    <tabColor theme="3" tint="0.39998000860214233"/>
  </sheetPr>
  <dimension ref="A1:AI5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7.28125" style="6" customWidth="1"/>
    <col min="2" max="2" width="3.00390625" style="6" customWidth="1"/>
    <col min="3" max="3" width="2.7109375" style="16" customWidth="1"/>
    <col min="4" max="4" width="7.7109375" style="16" customWidth="1"/>
    <col min="5" max="32" width="4.140625" style="16" customWidth="1"/>
    <col min="33" max="33" width="6.421875" style="16" customWidth="1"/>
    <col min="34" max="34" width="6.421875" style="6" customWidth="1"/>
    <col min="35" max="16384" width="11.421875" style="6" customWidth="1"/>
  </cols>
  <sheetData>
    <row r="1" spans="1:34" ht="22.5" customHeight="1" thickBot="1">
      <c r="A1" s="266" t="s">
        <v>124</v>
      </c>
      <c r="B1" s="154"/>
      <c r="C1" s="154"/>
      <c r="D1" s="133"/>
      <c r="E1" s="133"/>
      <c r="F1" s="155"/>
      <c r="G1" s="156"/>
      <c r="H1" s="133"/>
      <c r="I1" s="157" t="s">
        <v>55</v>
      </c>
      <c r="J1" s="166"/>
      <c r="K1" s="156" t="s">
        <v>15</v>
      </c>
      <c r="L1" s="133"/>
      <c r="M1" s="404" t="str">
        <f>'Lämmer Herdbuch'!F1</f>
        <v>Mustermann</v>
      </c>
      <c r="N1" s="404"/>
      <c r="O1" s="404"/>
      <c r="P1" s="404"/>
      <c r="Q1" s="404"/>
      <c r="R1" s="404"/>
      <c r="S1" s="404"/>
      <c r="T1" s="133"/>
      <c r="U1" s="133"/>
      <c r="V1" s="133"/>
      <c r="W1" s="133"/>
      <c r="X1" s="133"/>
      <c r="Y1" s="133"/>
      <c r="Z1" s="107"/>
      <c r="AA1" s="107"/>
      <c r="AB1" s="133"/>
      <c r="AC1" s="133"/>
      <c r="AD1" s="133"/>
      <c r="AE1" s="133"/>
      <c r="AF1" s="162"/>
      <c r="AG1" s="405" t="str">
        <f>'Lämmer Herdbuch'!AA1</f>
        <v>© Hartmut Göttsche                02.2017     V. 1.3.6</v>
      </c>
      <c r="AH1" s="405"/>
    </row>
    <row r="2" spans="1:34" ht="15.75" customHeight="1" thickTop="1">
      <c r="A2" s="158" t="s">
        <v>65</v>
      </c>
      <c r="B2" s="158"/>
      <c r="C2" s="107"/>
      <c r="D2" s="107"/>
      <c r="E2" s="107"/>
      <c r="F2" s="107"/>
      <c r="G2" s="156"/>
      <c r="H2" s="107"/>
      <c r="I2" s="157" t="s">
        <v>56</v>
      </c>
      <c r="J2" s="52">
        <v>14</v>
      </c>
      <c r="K2" s="156" t="s">
        <v>57</v>
      </c>
      <c r="L2" s="107"/>
      <c r="M2" s="406" t="s">
        <v>58</v>
      </c>
      <c r="N2" s="407"/>
      <c r="O2" s="407"/>
      <c r="P2" s="407">
        <f>'Lämmer Herdbuch'!M2</f>
        <v>123456</v>
      </c>
      <c r="Q2" s="407"/>
      <c r="R2" s="407"/>
      <c r="S2" s="4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65" t="s">
        <v>15</v>
      </c>
      <c r="AH2" s="165" t="s">
        <v>22</v>
      </c>
    </row>
    <row r="3" spans="1:34" ht="37.5" customHeight="1" thickBot="1">
      <c r="A3" s="158"/>
      <c r="B3" s="408">
        <f>COUNT(B5,B7,B9,B11,B13,B15,B17,B19,B21,B23,B25,B27,B29,B31,B33,B35,B37,B39,B41,B43,B45,B47,B49,B51,B53)</f>
        <v>1</v>
      </c>
      <c r="C3" s="408"/>
      <c r="D3" s="159" t="s">
        <v>21</v>
      </c>
      <c r="E3" s="158"/>
      <c r="F3" s="160" t="s">
        <v>59</v>
      </c>
      <c r="G3" s="158"/>
      <c r="H3" s="158"/>
      <c r="I3" s="161"/>
      <c r="J3" s="158"/>
      <c r="K3" s="158"/>
      <c r="L3" s="158"/>
      <c r="M3" s="158"/>
      <c r="N3" s="163">
        <f>SUM(D6,D8,D10,D12,D14,D16,D18,D20,D22,D24,D26,D28,D30,D34,D36,D38,D40,D42,D44,D46,D48,D50,D52,D54)/B3</f>
        <v>71.25890736342043</v>
      </c>
      <c r="O3" s="160" t="s">
        <v>60</v>
      </c>
      <c r="P3" s="160"/>
      <c r="Q3" s="158"/>
      <c r="R3" s="164" t="s">
        <v>61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53">
        <v>45</v>
      </c>
      <c r="AH3" s="54">
        <v>43292</v>
      </c>
    </row>
    <row r="4" spans="1:34" s="56" customFormat="1" ht="28.5" customHeight="1">
      <c r="A4" s="134" t="s">
        <v>49</v>
      </c>
      <c r="B4" s="135" t="s">
        <v>14</v>
      </c>
      <c r="C4" s="136" t="s">
        <v>66</v>
      </c>
      <c r="D4" s="137" t="s">
        <v>62</v>
      </c>
      <c r="E4" s="55">
        <v>43152</v>
      </c>
      <c r="F4" s="138">
        <f>E4+J2</f>
        <v>43166</v>
      </c>
      <c r="G4" s="138">
        <f>F4+J2</f>
        <v>43180</v>
      </c>
      <c r="H4" s="138">
        <f>G4+J2</f>
        <v>43194</v>
      </c>
      <c r="I4" s="138">
        <f>H4+J2</f>
        <v>43208</v>
      </c>
      <c r="J4" s="138">
        <f>I4+J2</f>
        <v>43222</v>
      </c>
      <c r="K4" s="138">
        <f>J4+J2</f>
        <v>43236</v>
      </c>
      <c r="L4" s="138">
        <f>K4+J2</f>
        <v>43250</v>
      </c>
      <c r="M4" s="138">
        <f>L4+J2</f>
        <v>43264</v>
      </c>
      <c r="N4" s="138">
        <f>M4+J2</f>
        <v>43278</v>
      </c>
      <c r="O4" s="138">
        <f>N4+J2</f>
        <v>43292</v>
      </c>
      <c r="P4" s="138">
        <f>O4+J2</f>
        <v>43306</v>
      </c>
      <c r="Q4" s="138">
        <f>P4+J2</f>
        <v>43320</v>
      </c>
      <c r="R4" s="138">
        <f>Q4+J2</f>
        <v>43334</v>
      </c>
      <c r="S4" s="138">
        <f>R4+J2</f>
        <v>43348</v>
      </c>
      <c r="T4" s="138">
        <f>S4+J2</f>
        <v>43362</v>
      </c>
      <c r="U4" s="138">
        <f>T4+J2</f>
        <v>43376</v>
      </c>
      <c r="V4" s="138">
        <f>U4+J2</f>
        <v>43390</v>
      </c>
      <c r="W4" s="138">
        <f>V4+J2</f>
        <v>43404</v>
      </c>
      <c r="X4" s="138">
        <f>W4+J2</f>
        <v>43418</v>
      </c>
      <c r="Y4" s="138">
        <f>X4+J2</f>
        <v>43432</v>
      </c>
      <c r="Z4" s="138">
        <f>Y4+J2</f>
        <v>43446</v>
      </c>
      <c r="AA4" s="138">
        <f>Z4+J2</f>
        <v>43460</v>
      </c>
      <c r="AB4" s="138">
        <f>AA4+J2</f>
        <v>43474</v>
      </c>
      <c r="AC4" s="138">
        <f>AB4+J2</f>
        <v>43488</v>
      </c>
      <c r="AD4" s="138">
        <f>AC4+J2</f>
        <v>43502</v>
      </c>
      <c r="AE4" s="138">
        <f>AD4+J2</f>
        <v>43516</v>
      </c>
      <c r="AF4" s="139">
        <f>AE4+J2</f>
        <v>43530</v>
      </c>
      <c r="AG4" s="140" t="s">
        <v>63</v>
      </c>
      <c r="AH4" s="140" t="s">
        <v>64</v>
      </c>
    </row>
    <row r="5" spans="1:34" ht="17.25" customHeight="1">
      <c r="A5" s="58">
        <v>0</v>
      </c>
      <c r="B5" s="57">
        <v>2</v>
      </c>
      <c r="C5" s="58" t="s">
        <v>122</v>
      </c>
      <c r="D5" s="60">
        <v>42731</v>
      </c>
      <c r="E5" s="61">
        <v>30</v>
      </c>
      <c r="F5" s="62"/>
      <c r="G5" s="62"/>
      <c r="H5" s="62"/>
      <c r="I5" s="62"/>
      <c r="J5" s="6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5"/>
      <c r="AG5" s="141">
        <f>IF(E5&gt;0,AG6-D5,"")</f>
        <v>631</v>
      </c>
      <c r="AH5" s="142">
        <f>IF(C5&lt;&gt;"",$AH$3-D5,"")</f>
        <v>561</v>
      </c>
    </row>
    <row r="6" spans="1:35" s="56" customFormat="1" ht="16.5" customHeight="1" thickBot="1">
      <c r="A6" s="145"/>
      <c r="B6" s="146"/>
      <c r="C6" s="147" t="s">
        <v>60</v>
      </c>
      <c r="D6" s="148">
        <f>IF(F5&lt;"",((SUM(F6:AF6)/COUNT(F6:AF6))*(COUNT(F6:AF6)*J2)+(E6*($E$4-D5)))/(COUNT(F6:AF6)*J2+$E$4-D5),E6)</f>
        <v>71.25890736342043</v>
      </c>
      <c r="E6" s="149">
        <f>IF(E5&gt;0,(E5-J1)/(E4-$D$5)*1000,"")</f>
        <v>71.25890736342043</v>
      </c>
      <c r="F6" s="150">
        <f>IF(F5&gt;0,(F5-E5)/J2*1000,"")</f>
      </c>
      <c r="G6" s="150">
        <f>IF(G5&gt;0,(G5-F5)/J2*1000,"")</f>
      </c>
      <c r="H6" s="150">
        <f>IF(H5&gt;0,(H5-G5)/J2*1000,"")</f>
      </c>
      <c r="I6" s="150">
        <f>IF(I5&gt;0,(I5-H5)/J2*1000,"")</f>
      </c>
      <c r="J6" s="150">
        <f>IF(J5&gt;0,(J5-I5)/J2*1000,"")</f>
      </c>
      <c r="K6" s="151">
        <f>IF(K5&gt;0,(K5-J5)/J2*1000,"")</f>
      </c>
      <c r="L6" s="151">
        <f>IF(L5&gt;0,(L5-K5)/J2*1000,"")</f>
      </c>
      <c r="M6" s="151">
        <f>IF(M5&gt;0,(M5-L5)/J2*1000,"")</f>
      </c>
      <c r="N6" s="151">
        <f>IF(N5&gt;0,(N5-M5)/J2*1000,"")</f>
      </c>
      <c r="O6" s="151">
        <f>IF(O5&gt;0,(O5-N5)/J2*1000,"")</f>
      </c>
      <c r="P6" s="151">
        <f>IF(P5&gt;0,(P5-O5)/J2*1000,"")</f>
      </c>
      <c r="Q6" s="151">
        <f>IF(Q5&gt;0,(Q5-P5)/J2*1000,"")</f>
      </c>
      <c r="R6" s="151">
        <f>IF(R5&gt;0,(R5-Q5)/J2*1000,"")</f>
      </c>
      <c r="S6" s="151">
        <f>IF(S5&gt;0,(S5-R5)/J2*1000,"")</f>
      </c>
      <c r="T6" s="151">
        <f>IF(T5&gt;0,(T5-S5)/J2*1000,"")</f>
      </c>
      <c r="U6" s="151">
        <f>IF(U5&gt;0,(U5-T5)/J2*1000,"")</f>
      </c>
      <c r="V6" s="151">
        <f>IF(V5&gt;0,(V5-U5)/J2*1000,"")</f>
      </c>
      <c r="W6" s="151">
        <f>IF(W5&gt;0,(W5-V5)/J2*1000,"")</f>
      </c>
      <c r="X6" s="151">
        <f>IF(X5&gt;0,(X5-W5)/J2*1000,"")</f>
      </c>
      <c r="Y6" s="151">
        <f>IF(Y5&gt;0,(Y5-X5)/J2*1000,"")</f>
      </c>
      <c r="Z6" s="151">
        <f>IF(Z5&gt;0,(Z5-Y5)/J2*1000,"")</f>
      </c>
      <c r="AA6" s="151">
        <f>IF(AA5&gt;0,(AA5-Z5)/J2*1000,"")</f>
      </c>
      <c r="AB6" s="151">
        <f>IF(AB5&gt;0,(AB5-AA5)/J2*1000,"")</f>
      </c>
      <c r="AC6" s="151">
        <f>IF(AC5&gt;0,(AC5-AB5)/J2*1000,"")</f>
      </c>
      <c r="AD6" s="151">
        <f>IF(AD5&gt;0,(AD5-AC5)/J2*1000,"")</f>
      </c>
      <c r="AE6" s="151">
        <f>IF(AE5&gt;0,(AE5-AD5)/J2*1000,"")</f>
      </c>
      <c r="AF6" s="152">
        <f>IF(AF5&gt;0,(AF5-AE5)/J2*1000,"")</f>
      </c>
      <c r="AG6" s="143">
        <f>IF(D6&lt;"",INT(($AG$3-J1)/(D6/1000))+D5,"")</f>
        <v>43362</v>
      </c>
      <c r="AH6" s="144">
        <f>IF(E6&lt;"",($AH$3-D5)*(D6/1000)+J1,"")</f>
        <v>39.97624703087886</v>
      </c>
      <c r="AI6" s="66"/>
    </row>
    <row r="7" spans="1:34" ht="17.25" customHeight="1">
      <c r="A7" s="58" t="s">
        <v>54</v>
      </c>
      <c r="B7" s="58" t="s">
        <v>53</v>
      </c>
      <c r="C7" s="59" t="s">
        <v>53</v>
      </c>
      <c r="D7" s="60" t="s">
        <v>53</v>
      </c>
      <c r="E7" s="67"/>
      <c r="F7" s="64"/>
      <c r="G7" s="64"/>
      <c r="H7" s="64"/>
      <c r="I7" s="64"/>
      <c r="J7" s="64"/>
      <c r="K7" s="63"/>
      <c r="L7" s="63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141">
        <f>IF(E7&gt;0,AG8-D7,"")</f>
      </c>
      <c r="AH7" s="142">
        <f>IF(D7&lt;&gt;"",$AH$3-D7,"")</f>
      </c>
    </row>
    <row r="8" spans="1:34" s="56" customFormat="1" ht="15.75" customHeight="1" thickBot="1">
      <c r="A8" s="145"/>
      <c r="B8" s="146"/>
      <c r="C8" s="147" t="s">
        <v>60</v>
      </c>
      <c r="D8" s="148">
        <f>IF(F7&lt;"",((SUM(F8:AF8)/COUNT(F8:AF8))*(COUNT(F8:AF8)*J2)+(E8*($E$4-D7)))/(COUNT(F8:AF8)*J2+$E$4-D7),E8)</f>
      </c>
      <c r="E8" s="153">
        <f>IF(E7&gt;0,(E7-J1)/(E4-$D$7)*1000,"")</f>
      </c>
      <c r="F8" s="151">
        <f>IF(F7&gt;0,(F7-E7)/J2*1000,"")</f>
      </c>
      <c r="G8" s="151">
        <f>IF(G7&gt;0,(G7-F7)/J2*1000,"")</f>
      </c>
      <c r="H8" s="151">
        <f>IF(H7&gt;0,(H7-G7)/J2*1000,"")</f>
      </c>
      <c r="I8" s="151">
        <f>IF(I7&gt;0,(I7-H7)/J2*1000,"")</f>
      </c>
      <c r="J8" s="151">
        <f>IF(J7&gt;0,(J7-I7)/J2*1000,"")</f>
      </c>
      <c r="K8" s="151">
        <f>IF(K7&gt;0,(K7-J7)/J2*1000,"")</f>
      </c>
      <c r="L8" s="151">
        <f>IF(L7&gt;0,(L7-K7)/J2*1000,"")</f>
      </c>
      <c r="M8" s="151">
        <f>IF(M7&gt;0,(M7-L7)/J2*1000,"")</f>
      </c>
      <c r="N8" s="151">
        <f>IF(N7&gt;0,(N7-M7)/J2*1000,"")</f>
      </c>
      <c r="O8" s="151">
        <f>IF(O7&gt;0,(O7-N7)/J2*1000,"")</f>
      </c>
      <c r="P8" s="151">
        <f>IF(P7&gt;0,(P7-O7)/J2*1000,"")</f>
      </c>
      <c r="Q8" s="151">
        <f>IF(Q7&gt;0,(Q7-P7)/J2*1000,"")</f>
      </c>
      <c r="R8" s="151">
        <f>IF(R7&gt;0,(R7-Q7)/J2*1000,"")</f>
      </c>
      <c r="S8" s="151">
        <f>IF(S7&gt;0,(S7-R7)/J2*1000,"")</f>
      </c>
      <c r="T8" s="151">
        <f>IF(T7&gt;0,(T7-S7)/J2*1000,"")</f>
      </c>
      <c r="U8" s="151">
        <f>IF(U7&gt;0,(U7-T7)/J2*1000,"")</f>
      </c>
      <c r="V8" s="151">
        <f>IF(V7&gt;0,(V7-U7)/J2*1000,"")</f>
      </c>
      <c r="W8" s="151">
        <f>IF(W7&gt;0,(W7-V7)/J2*1000,"")</f>
      </c>
      <c r="X8" s="151">
        <f>IF(X7&gt;0,(X7-W7)/J2*1000,"")</f>
      </c>
      <c r="Y8" s="151">
        <f>IF(Y7&gt;0,(Y7-X7)/J2*1000,"")</f>
      </c>
      <c r="Z8" s="151">
        <f>IF(Z7&gt;0,(Z7-Y7)/J2*1000,"")</f>
      </c>
      <c r="AA8" s="151">
        <f>IF(AA7&gt;0,(AA7-Z7)/J2*1000,"")</f>
      </c>
      <c r="AB8" s="151">
        <f>IF(AB7&gt;0,(AB7-AA7)/J2*1000,"")</f>
      </c>
      <c r="AC8" s="151">
        <f>IF(AC7&gt;0,(AC7-AB7)/J2*1000,"")</f>
      </c>
      <c r="AD8" s="151">
        <f>IF(AD7&gt;0,(AD7-AC7)/J2*1000,"")</f>
      </c>
      <c r="AE8" s="151">
        <f>IF(AE7&gt;0,(AE7-AD7)/J2*1000,"")</f>
      </c>
      <c r="AF8" s="152">
        <f>IF(AF7&gt;0,(AF7-AE7)/J2*1000,"")</f>
      </c>
      <c r="AG8" s="143">
        <f>IF(D8&lt;"",INT(($AG$3-J1)/(D8/1000))+D7,"")</f>
      </c>
      <c r="AH8" s="144">
        <f>IF(E8&lt;"",($AH$3-D7)*(D8/1000)+J1,"")</f>
      </c>
    </row>
    <row r="9" spans="1:34" ht="17.25" customHeight="1">
      <c r="A9" s="58" t="s">
        <v>54</v>
      </c>
      <c r="B9" s="57" t="s">
        <v>53</v>
      </c>
      <c r="C9" s="59" t="s">
        <v>53</v>
      </c>
      <c r="D9" s="60" t="s">
        <v>53</v>
      </c>
      <c r="E9" s="67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41">
        <f>IF(E9&gt;0,AG10-D9,"")</f>
      </c>
      <c r="AH9" s="142">
        <f>IF(D9&lt;&gt;"",$AH$3-D9,"")</f>
      </c>
    </row>
    <row r="10" spans="1:34" s="56" customFormat="1" ht="15.75" customHeight="1" thickBot="1">
      <c r="A10" s="145"/>
      <c r="B10" s="146"/>
      <c r="C10" s="147" t="s">
        <v>60</v>
      </c>
      <c r="D10" s="148">
        <f>IF(F9&lt;"",((SUM(F10:AF10)/COUNT(F10:AF10))*(COUNT(F10:AF10)*J2)+(E10*($E$4-D9)))/(COUNT(F10:AF10)*J2+$E$4-D9),E10)</f>
      </c>
      <c r="E10" s="153">
        <f>IF(E9&gt;0,(E9-J1)/(E4-$D$9)*1000,"")</f>
      </c>
      <c r="F10" s="151">
        <f>IF(F9&gt;0,(F9-E9)/J2*1000,"")</f>
      </c>
      <c r="G10" s="151">
        <f>IF(G9&gt;0,(G9-F9)/J2*1000,"")</f>
      </c>
      <c r="H10" s="151">
        <f>IF(H9&gt;0,(H9-G9)/J2*1000,"")</f>
      </c>
      <c r="I10" s="151">
        <f>IF(I9&gt;0,(I9-H9)/J2*1000,"")</f>
      </c>
      <c r="J10" s="151">
        <f>IF(J9&gt;0,(J9-I9)/J2*1000,"")</f>
      </c>
      <c r="K10" s="151">
        <f>IF(K9&gt;0,(K9-J9)/J2*1000,"")</f>
      </c>
      <c r="L10" s="151">
        <f>IF(L9&gt;0,(L9-K9)/J2*1000,"")</f>
      </c>
      <c r="M10" s="151">
        <f>IF(M9&gt;0,(M9-L9)/J2*1000,"")</f>
      </c>
      <c r="N10" s="151">
        <f>IF(N9&gt;0,(N9-M9)/J2*1000,"")</f>
      </c>
      <c r="O10" s="151">
        <f>IF(O9&gt;0,(O9-N9)/J2*1000,"")</f>
      </c>
      <c r="P10" s="151">
        <f>IF(P9&gt;0,(P9-O9)/J2*1000,"")</f>
      </c>
      <c r="Q10" s="151">
        <f>IF(Q9&gt;0,(Q9-P9)/J2*1000,"")</f>
      </c>
      <c r="R10" s="151">
        <f>IF(R9&gt;0,(R9-Q9)/J2*1000,"")</f>
      </c>
      <c r="S10" s="151">
        <f>IF(S9&gt;0,(S9-R9)/J2*1000,"")</f>
      </c>
      <c r="T10" s="151">
        <f>IF(T9&gt;0,(T9-S9)/J2*1000,"")</f>
      </c>
      <c r="U10" s="151">
        <f>IF(U9&gt;0,(U9-T9)/J2*1000,"")</f>
      </c>
      <c r="V10" s="151">
        <f>IF(V9&gt;0,(V9-U9)/J2*1000,"")</f>
      </c>
      <c r="W10" s="151">
        <f>IF(W9&gt;0,(W9-V9)/J2*1000,"")</f>
      </c>
      <c r="X10" s="151">
        <f>IF(X9&gt;0,(X9-W9)/J2*1000,"")</f>
      </c>
      <c r="Y10" s="151">
        <f>IF(Y9&gt;0,(Y9-X9)/J2*1000,"")</f>
      </c>
      <c r="Z10" s="151">
        <f>IF(Z9&gt;0,(Z9-Y9)/J2*1000,"")</f>
      </c>
      <c r="AA10" s="151">
        <f>IF(AA9&gt;0,(AA9-Z9)/J2*1000,"")</f>
      </c>
      <c r="AB10" s="151">
        <f>IF(AB9&gt;0,(AB9-AA9)/J2*1000,"")</f>
      </c>
      <c r="AC10" s="151">
        <f>IF(AC9&gt;0,(AC9-AB9)/J2*1000,"")</f>
      </c>
      <c r="AD10" s="151">
        <f>IF(AD9&gt;0,(AD9-AC9)/J2*1000,"")</f>
      </c>
      <c r="AE10" s="151">
        <f>IF(AE9&gt;0,(AE9-AD9)/J2*1000,"")</f>
      </c>
      <c r="AF10" s="152">
        <f>IF(AF9&gt;0,(AF9-AE9)/J2*1000,"")</f>
      </c>
      <c r="AG10" s="143">
        <f>IF(D10&lt;"",INT(($AG$3-J1)/(D10/1000))+D9,"")</f>
      </c>
      <c r="AH10" s="144">
        <f>IF(E10&lt;"",($AH$3-D9)*(D10/1000)+J1,"")</f>
      </c>
    </row>
    <row r="11" spans="1:34" ht="17.25" customHeight="1">
      <c r="A11" s="58" t="s">
        <v>54</v>
      </c>
      <c r="B11" s="58" t="s">
        <v>53</v>
      </c>
      <c r="C11" s="59" t="s">
        <v>53</v>
      </c>
      <c r="D11" s="60" t="s">
        <v>53</v>
      </c>
      <c r="E11" s="67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141">
        <f>IF(E11&gt;0,AG12-D11,"")</f>
      </c>
      <c r="AH11" s="142">
        <f>IF(D11&lt;&gt;"",$AH$3-D11,"")</f>
      </c>
    </row>
    <row r="12" spans="1:34" s="56" customFormat="1" ht="15.75" customHeight="1" thickBot="1">
      <c r="A12" s="145"/>
      <c r="B12" s="146"/>
      <c r="C12" s="147" t="s">
        <v>60</v>
      </c>
      <c r="D12" s="148">
        <f>IF(F11&lt;"",((SUM(F12:AF12)/COUNT(F12:AF12))*(COUNT(F12:AF12)*J2)+(E12*($E$4-D11)))/(COUNT(F12:AF12)*J2+$E$4-D11),E12)</f>
      </c>
      <c r="E12" s="153">
        <f>IF(E11&gt;0,(E11-J1)/(E4-$D$11)*1000,"")</f>
      </c>
      <c r="F12" s="151">
        <f>IF(F11&gt;0,(F11-E11)/J2*1000,"")</f>
      </c>
      <c r="G12" s="151">
        <f>IF(G11&gt;0,(G11-F11)/J2*1000,"")</f>
      </c>
      <c r="H12" s="151">
        <f>IF(H11&gt;0,(H11-G11)/J2*1000,"")</f>
      </c>
      <c r="I12" s="151">
        <f>IF(I11&gt;0,(I11-H11)/J2*1000,"")</f>
      </c>
      <c r="J12" s="151">
        <f>IF(J11&gt;0,(J11-I11)/J2*1000,"")</f>
      </c>
      <c r="K12" s="151">
        <f>IF(K11&gt;0,(K11-J11)/J2*1000,"")</f>
      </c>
      <c r="L12" s="151">
        <f>IF(L11&gt;0,(L11-K11)/J2*1000,"")</f>
      </c>
      <c r="M12" s="151">
        <f>IF(M11&gt;0,(M11-L11)/J2*1000,"")</f>
      </c>
      <c r="N12" s="151">
        <f>IF(N11&gt;0,(N11-M11)/J2*1000,"")</f>
      </c>
      <c r="O12" s="151">
        <f>IF(O11&gt;0,(O11-N11)/J2*1000,"")</f>
      </c>
      <c r="P12" s="151">
        <f>IF(P11&gt;0,(P11-O11)/J2*1000,"")</f>
      </c>
      <c r="Q12" s="151">
        <f>IF(Q11&gt;0,(Q11-P11)/J2*1000,"")</f>
      </c>
      <c r="R12" s="151">
        <f>IF(R11&gt;0,(R11-Q11)/J2*1000,"")</f>
      </c>
      <c r="S12" s="151">
        <f>IF(S11&gt;0,(S11-R11)/J2*1000,"")</f>
      </c>
      <c r="T12" s="151">
        <f>IF(T11&gt;0,(T11-S11)/J2*1000,"")</f>
      </c>
      <c r="U12" s="151">
        <f>IF(U11&gt;0,(U11-T11)/J2*1000,"")</f>
      </c>
      <c r="V12" s="151">
        <f>IF(V11&gt;0,(V11-U11)/J2*1000,"")</f>
      </c>
      <c r="W12" s="151">
        <f>IF(W11&gt;0,(W11-V11)/J2*1000,"")</f>
      </c>
      <c r="X12" s="151">
        <f>IF(X11&gt;0,(X11-W11)/J2*1000,"")</f>
      </c>
      <c r="Y12" s="151">
        <f>IF(Y11&gt;0,(Y11-X11)/J2*1000,"")</f>
      </c>
      <c r="Z12" s="151">
        <f>IF(Z11&gt;0,(Z11-Y11)/J2*1000,"")</f>
      </c>
      <c r="AA12" s="151">
        <f>IF(AA11&gt;0,(AA11-Z11)/J2*1000,"")</f>
      </c>
      <c r="AB12" s="151">
        <f>IF(AB11&gt;0,(AB11-AA11)/J2*1000,"")</f>
      </c>
      <c r="AC12" s="151">
        <f>IF(AC11&gt;0,(AC11-AB11)/J2*1000,"")</f>
      </c>
      <c r="AD12" s="151">
        <f>IF(AD11&gt;0,(AD11-AC11)/J2*1000,"")</f>
      </c>
      <c r="AE12" s="151">
        <f>IF(AE11&gt;0,(AE11-AD11)/J2*1000,"")</f>
      </c>
      <c r="AF12" s="152">
        <f>IF(AF11&gt;0,(AF11-AE11)/J2*1000,"")</f>
      </c>
      <c r="AG12" s="143">
        <f>IF(D12&lt;"",INT(($AG$3-J1)/(D12/1000))+D11,"")</f>
      </c>
      <c r="AH12" s="144">
        <f>IF(E12&lt;"",($AH$3-D11)*(D12/1000)+J1,"")</f>
      </c>
    </row>
    <row r="13" spans="1:34" ht="17.25" customHeight="1">
      <c r="A13" s="58" t="s">
        <v>54</v>
      </c>
      <c r="B13" s="58" t="s">
        <v>53</v>
      </c>
      <c r="C13" s="58" t="s">
        <v>53</v>
      </c>
      <c r="D13" s="68" t="s">
        <v>53</v>
      </c>
      <c r="E13" s="67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41">
        <f>IF(E13&gt;0,AG14-D13,"")</f>
      </c>
      <c r="AH13" s="142">
        <f>IF(D13&lt;&gt;"",$AH$3-D13,"")</f>
      </c>
    </row>
    <row r="14" spans="1:34" s="56" customFormat="1" ht="15.75" customHeight="1" thickBot="1">
      <c r="A14" s="145"/>
      <c r="B14" s="146"/>
      <c r="C14" s="147" t="s">
        <v>60</v>
      </c>
      <c r="D14" s="148">
        <f>IF(F13&lt;"",((SUM(F14:AF14)/COUNT(F14:AF14))*(COUNT(F14:AF14)*J2)+(E14*($E$4-D13)))/(COUNT(F14:AF14)*J2+$E$4-D13),E14)</f>
      </c>
      <c r="E14" s="153">
        <f>IF(E13&gt;0,(E13-J1)/(E4-$D$13)*1000,"")</f>
      </c>
      <c r="F14" s="151">
        <f>IF(F13&gt;0,(F13-E13)/J2*1000,"")</f>
      </c>
      <c r="G14" s="151">
        <f>IF(G13&gt;0,(G13-F13)/J2*1000,"")</f>
      </c>
      <c r="H14" s="151">
        <f>IF(H13&gt;0,(H13-G13)/J2*1000,"")</f>
      </c>
      <c r="I14" s="151">
        <f>IF(I13&gt;0,(I13-H13)/J2*1000,"")</f>
      </c>
      <c r="J14" s="151">
        <f>IF(J13&gt;0,(J13-I13)/J2*1000,"")</f>
      </c>
      <c r="K14" s="151">
        <f>IF(K13&gt;0,(K13-J13)/J2*1000,"")</f>
      </c>
      <c r="L14" s="151">
        <f>IF(L13&gt;0,(L13-K13)/J2*1000,"")</f>
      </c>
      <c r="M14" s="151">
        <f>IF(M13&gt;0,(M13-L13)/J2*1000,"")</f>
      </c>
      <c r="N14" s="151">
        <f>IF(N13&gt;0,(N13-M13)/J2*1000,"")</f>
      </c>
      <c r="O14" s="151">
        <f>IF(O13&gt;0,(O13-N13)/J2*1000,"")</f>
      </c>
      <c r="P14" s="151">
        <f>IF(P13&gt;0,(P13-O13)/J2*1000,"")</f>
      </c>
      <c r="Q14" s="151">
        <f>IF(Q13&gt;0,(Q13-P13)/J2*1000,"")</f>
      </c>
      <c r="R14" s="151">
        <f>IF(R13&gt;0,(R13-Q13)/J2*1000,"")</f>
      </c>
      <c r="S14" s="151">
        <f>IF(S13&gt;0,(S13-R13)/J2*1000,"")</f>
      </c>
      <c r="T14" s="151">
        <f>IF(T13&gt;0,(T13-S13)/J2*1000,"")</f>
      </c>
      <c r="U14" s="151">
        <f>IF(U13&gt;0,(U13-T13)/J2*1000,"")</f>
      </c>
      <c r="V14" s="151">
        <f>IF(V13&gt;0,(V13-U13)/J2*1000,"")</f>
      </c>
      <c r="W14" s="151">
        <f>IF(W13&gt;0,(W13-V13)/J2*1000,"")</f>
      </c>
      <c r="X14" s="151">
        <f>IF(X13&gt;0,(X13-W13)/J2*1000,"")</f>
      </c>
      <c r="Y14" s="151">
        <f>IF(Y13&gt;0,(Y13-X13)/J2*1000,"")</f>
      </c>
      <c r="Z14" s="151">
        <f>IF(Z13&gt;0,(Z13-Y13)/J2*1000,"")</f>
      </c>
      <c r="AA14" s="151">
        <f>IF(AA13&gt;0,(AA13-Z13)/J2*1000,"")</f>
      </c>
      <c r="AB14" s="151">
        <f>IF(AB13&gt;0,(AB13-AA13)/J2*1000,"")</f>
      </c>
      <c r="AC14" s="151">
        <f>IF(AC13&gt;0,(AC13-AB13)/J2*1000,"")</f>
      </c>
      <c r="AD14" s="151">
        <f>IF(AD13&gt;0,(AD13-AC13)/J2*1000,"")</f>
      </c>
      <c r="AE14" s="151">
        <f>IF(AE13&gt;0,(AE13-AD13)/J2*1000,"")</f>
      </c>
      <c r="AF14" s="152">
        <f>IF(AF13&gt;0,(AF13-AE13)/J2*1000,"")</f>
      </c>
      <c r="AG14" s="143">
        <f>IF(D14&lt;"",INT(($AG$3-J1)/(D14/1000))+D13,"")</f>
      </c>
      <c r="AH14" s="144">
        <f>IF(E14&lt;"",($AH$3-D13)*(D14/1000)+J1,"")</f>
      </c>
    </row>
    <row r="15" spans="1:34" ht="17.25" customHeight="1">
      <c r="A15" s="58" t="s">
        <v>54</v>
      </c>
      <c r="B15" s="58" t="s">
        <v>53</v>
      </c>
      <c r="C15" s="59" t="s">
        <v>53</v>
      </c>
      <c r="D15" s="60" t="s">
        <v>53</v>
      </c>
      <c r="E15" s="67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41">
        <f>IF(E15&gt;0,AG16-D15,"")</f>
      </c>
      <c r="AH15" s="142">
        <f>IF(D15&lt;&gt;"",$AH$3-D15,"")</f>
      </c>
    </row>
    <row r="16" spans="1:34" s="56" customFormat="1" ht="15.75" customHeight="1" thickBot="1">
      <c r="A16" s="145"/>
      <c r="B16" s="146"/>
      <c r="C16" s="147" t="s">
        <v>60</v>
      </c>
      <c r="D16" s="148">
        <f>IF(F15&lt;"",((SUM(F16:AF16)/COUNT(F16:AF16))*(COUNT(F16:AF16)*J2)+(E16*($E$4-D15)))/(COUNT(F16:AF16)*J2+$E$4-D15),E16)</f>
      </c>
      <c r="E16" s="153">
        <f>IF(E15&gt;0,(E15-J1)/(E4-$D$15)*1000,"")</f>
      </c>
      <c r="F16" s="151">
        <f>IF(F15&gt;0,(F15-E15)/J2*1000,"")</f>
      </c>
      <c r="G16" s="151">
        <f>IF(G15&gt;0,(G15-F15)/J2*1000,"")</f>
      </c>
      <c r="H16" s="151">
        <f>IF(H15&gt;0,(H15-G15)/J2*1000,"")</f>
      </c>
      <c r="I16" s="151">
        <f>IF(I15&gt;0,(I15-H15)/J2*1000,"")</f>
      </c>
      <c r="J16" s="151">
        <f>IF(J15&gt;0,(J15-I15)/J2*1000,"")</f>
      </c>
      <c r="K16" s="151">
        <f>IF(K15&gt;0,(K15-J15)/J2*1000,"")</f>
      </c>
      <c r="L16" s="151">
        <f>IF(L15&gt;0,(L15-K15)/J2*1000,"")</f>
      </c>
      <c r="M16" s="151">
        <f>IF(M15&gt;0,(M15-L15)/J2*1000,"")</f>
      </c>
      <c r="N16" s="151">
        <f>IF(N15&gt;0,(N15-M15)/J2*1000,"")</f>
      </c>
      <c r="O16" s="151">
        <f>IF(O15&gt;0,(O15-N15)/J2*1000,"")</f>
      </c>
      <c r="P16" s="151">
        <f>IF(P15&gt;0,(P15-O15)/J2*1000,"")</f>
      </c>
      <c r="Q16" s="151">
        <f>IF(Q15&gt;0,(Q15-P15)/J2*1000,"")</f>
      </c>
      <c r="R16" s="151">
        <f>IF(R15&gt;0,(R15-Q15)/J2*1000,"")</f>
      </c>
      <c r="S16" s="151">
        <f>IF(S15&gt;0,(S15-R15)/J2*1000,"")</f>
      </c>
      <c r="T16" s="151">
        <f>IF(T15&gt;0,(T15-S15)/J2*1000,"")</f>
      </c>
      <c r="U16" s="151">
        <f>IF(U15&gt;0,(U15-T15)/J2*1000,"")</f>
      </c>
      <c r="V16" s="151">
        <f>IF(V15&gt;0,(V15-U15)/J2*1000,"")</f>
      </c>
      <c r="W16" s="151">
        <f>IF(W15&gt;0,(W15-V15)/J2*1000,"")</f>
      </c>
      <c r="X16" s="151">
        <f>IF(X15&gt;0,(X15-W15)/J2*1000,"")</f>
      </c>
      <c r="Y16" s="151">
        <f>IF(Y15&gt;0,(Y15-X15)/J2*1000,"")</f>
      </c>
      <c r="Z16" s="151">
        <f>IF(Z15&gt;0,(Z15-Y15)/J2*1000,"")</f>
      </c>
      <c r="AA16" s="151">
        <f>IF(AA15&gt;0,(AA15-Z15)/J2*1000,"")</f>
      </c>
      <c r="AB16" s="151">
        <f>IF(AB15&gt;0,(AB15-AA15)/J2*1000,"")</f>
      </c>
      <c r="AC16" s="151">
        <f>IF(AC15&gt;0,(AC15-AB15)/J2*1000,"")</f>
      </c>
      <c r="AD16" s="151">
        <f>IF(AD15&gt;0,(AD15-AC15)/J2*1000,"")</f>
      </c>
      <c r="AE16" s="151">
        <f>IF(AE15&gt;0,(AE15-AD15)/J2*1000,"")</f>
      </c>
      <c r="AF16" s="152">
        <f>IF(AF15&gt;0,(AF15-AE15)/J2*1000,"")</f>
      </c>
      <c r="AG16" s="143">
        <f>IF(D16&lt;"",INT(($AG$3-J1)/(D16/1000))+D15,"")</f>
      </c>
      <c r="AH16" s="144">
        <f>IF(E16&lt;"",($AH$3-D15)*(D16/1000)+J1,"")</f>
      </c>
    </row>
    <row r="17" spans="1:34" ht="17.25" customHeight="1">
      <c r="A17" s="58" t="s">
        <v>54</v>
      </c>
      <c r="B17" s="57" t="s">
        <v>53</v>
      </c>
      <c r="C17" s="59" t="s">
        <v>53</v>
      </c>
      <c r="D17" s="60" t="s">
        <v>53</v>
      </c>
      <c r="E17" s="67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41">
        <f>IF(E17&gt;0,AG18-D17,"")</f>
      </c>
      <c r="AH17" s="142">
        <f>IF(D17&lt;&gt;"",$AH$3-D17,"")</f>
      </c>
    </row>
    <row r="18" spans="1:34" s="56" customFormat="1" ht="15.75" customHeight="1" thickBot="1">
      <c r="A18" s="145"/>
      <c r="B18" s="146"/>
      <c r="C18" s="147" t="s">
        <v>60</v>
      </c>
      <c r="D18" s="148">
        <f>IF(F17&lt;"",((SUM(F18:AF18)/COUNT(F18:AF18))*(COUNT(F18:AF18)*J2)+(E18*($E$4-D17)))/(COUNT(F18:AF18)*J2+$E$4-D17),E18)</f>
      </c>
      <c r="E18" s="153">
        <f>IF(E17&gt;0,(E17-J1)/(E4-$D$17)*1000,"")</f>
      </c>
      <c r="F18" s="151">
        <f>IF(F17&gt;0,(F17-E17)/J2*1000,"")</f>
      </c>
      <c r="G18" s="151">
        <f>IF(G17&gt;0,(G17-F17)/J2*1000,"")</f>
      </c>
      <c r="H18" s="151">
        <f>IF(H17&gt;0,(H17-G17)/J2*1000,"")</f>
      </c>
      <c r="I18" s="151">
        <f>IF(I17&gt;0,(I17-H17)/J2*1000,"")</f>
      </c>
      <c r="J18" s="151">
        <f>IF(J17&gt;0,(J17-I17)/J2*1000,"")</f>
      </c>
      <c r="K18" s="151">
        <f>IF(K17&gt;0,(K17-J17)/J2*1000,"")</f>
      </c>
      <c r="L18" s="151">
        <f>IF(L17&gt;0,(L17-K17)/J2*1000,"")</f>
      </c>
      <c r="M18" s="151">
        <f>IF(M17&gt;0,(M17-L17)/J2*1000,"")</f>
      </c>
      <c r="N18" s="151">
        <f>IF(N17&gt;0,(N17-M17)/J2*1000,"")</f>
      </c>
      <c r="O18" s="151">
        <f>IF(O17&gt;0,(O17-N17)/J2*1000,"")</f>
      </c>
      <c r="P18" s="151">
        <f>IF(P17&gt;0,(P17-O17)/J2*1000,"")</f>
      </c>
      <c r="Q18" s="151">
        <f>IF(Q17&gt;0,(Q17-P17)/J2*1000,"")</f>
      </c>
      <c r="R18" s="151">
        <f>IF(R17&gt;0,(R17-Q17)/J2*1000,"")</f>
      </c>
      <c r="S18" s="151">
        <f>IF(S17&gt;0,(S17-R17)/J2*1000,"")</f>
      </c>
      <c r="T18" s="151">
        <f>IF(T17&gt;0,(T17-S17)/J2*1000,"")</f>
      </c>
      <c r="U18" s="151">
        <f>IF(U17&gt;0,(U17-T17)/J2*1000,"")</f>
      </c>
      <c r="V18" s="151">
        <f>IF(V17&gt;0,(V17-U17)/J2*1000,"")</f>
      </c>
      <c r="W18" s="151">
        <f>IF(W17&gt;0,(W17-V17)/J2*1000,"")</f>
      </c>
      <c r="X18" s="151">
        <f>IF(X17&gt;0,(X17-W17)/J2*1000,"")</f>
      </c>
      <c r="Y18" s="151">
        <f>IF(Y17&gt;0,(Y17-X17)/J2*1000,"")</f>
      </c>
      <c r="Z18" s="151">
        <f>IF(Z17&gt;0,(Z17-Y17)/J2*1000,"")</f>
      </c>
      <c r="AA18" s="151">
        <f>IF(AA17&gt;0,(AA17-Z17)/J2*1000,"")</f>
      </c>
      <c r="AB18" s="151">
        <f>IF(AB17&gt;0,(AB17-AA17)/J2*1000,"")</f>
      </c>
      <c r="AC18" s="151">
        <f>IF(AC17&gt;0,(AC17-AB17)/J2*1000,"")</f>
      </c>
      <c r="AD18" s="151">
        <f>IF(AD17&gt;0,(AD17-AC17)/J2*1000,"")</f>
      </c>
      <c r="AE18" s="151">
        <f>IF(AE17&gt;0,(AE17-AD17)/J2*1000,"")</f>
      </c>
      <c r="AF18" s="152">
        <f>IF(AF17&gt;0,(AF17-AE17)/J2*1000,"")</f>
      </c>
      <c r="AG18" s="143">
        <f>IF(D18&lt;"",INT(($AG$3-J1)/(D18/1000))+D17,"")</f>
      </c>
      <c r="AH18" s="144">
        <f>IF(E18&lt;"",($AH$3-D17)*(D18/1000)+J1,"")</f>
      </c>
    </row>
    <row r="19" spans="1:34" ht="17.25" customHeight="1">
      <c r="A19" s="58" t="s">
        <v>54</v>
      </c>
      <c r="B19" s="57" t="s">
        <v>53</v>
      </c>
      <c r="C19" s="59" t="s">
        <v>53</v>
      </c>
      <c r="D19" s="60" t="s">
        <v>53</v>
      </c>
      <c r="E19" s="67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5"/>
      <c r="AG19" s="141">
        <f>IF(E19&gt;0,AG20-D19,"")</f>
      </c>
      <c r="AH19" s="142">
        <f>IF(D19&lt;&gt;"",$AH$3-D19,"")</f>
      </c>
    </row>
    <row r="20" spans="1:34" s="56" customFormat="1" ht="15.75" customHeight="1" thickBot="1">
      <c r="A20" s="145"/>
      <c r="B20" s="146"/>
      <c r="C20" s="147" t="s">
        <v>60</v>
      </c>
      <c r="D20" s="148">
        <f>IF(F19&lt;"",((SUM(F20:AF20)/COUNT(F20:AF20))*(COUNT(F20:AF20)*J2)+(E20*($E$4-D19)))/(COUNT(F20:AF20)*J2+$E$4-D19),E20)</f>
      </c>
      <c r="E20" s="153">
        <f>IF(E19&gt;0,(E19-J1)/(E4-$D$19)*1000,"")</f>
      </c>
      <c r="F20" s="151">
        <f>IF(F19&gt;0,(F19-E19)/J2*1000,"")</f>
      </c>
      <c r="G20" s="151">
        <f>IF(G19&gt;0,(G19-F19)/J2*1000,"")</f>
      </c>
      <c r="H20" s="151">
        <f>IF(H19&gt;0,(H19-G19)/J2*1000,"")</f>
      </c>
      <c r="I20" s="151">
        <f>IF(I19&gt;0,(I19-H19)/J2*1000,"")</f>
      </c>
      <c r="J20" s="151">
        <f>IF(J19&gt;0,(J19-I19)/J2*1000,"")</f>
      </c>
      <c r="K20" s="151">
        <f>IF(K19&gt;0,(K19-J19)/J2*1000,"")</f>
      </c>
      <c r="L20" s="151">
        <f>IF(L19&gt;0,(L19-K19)/J2*1000,"")</f>
      </c>
      <c r="M20" s="151">
        <f>IF(M19&gt;0,(M19-L19)/J2*1000,"")</f>
      </c>
      <c r="N20" s="151">
        <f>IF(N19&gt;0,(N19-M19)/J2*1000,"")</f>
      </c>
      <c r="O20" s="151">
        <f>IF(O19&gt;0,(O19-N19)/J2*1000,"")</f>
      </c>
      <c r="P20" s="151">
        <f>IF(P19&gt;0,(P19-O19)/J2*1000,"")</f>
      </c>
      <c r="Q20" s="151">
        <f>IF(Q19&gt;0,(Q19-P19)/J2*1000,"")</f>
      </c>
      <c r="R20" s="151">
        <f>IF(R19&gt;0,(R19-Q19)/J2*1000,"")</f>
      </c>
      <c r="S20" s="151">
        <f>IF(S19&gt;0,(S19-R19)/J2*1000,"")</f>
      </c>
      <c r="T20" s="151">
        <f>IF(T19&gt;0,(T19-S19)/J2*1000,"")</f>
      </c>
      <c r="U20" s="151">
        <f>IF(U19&gt;0,(U19-T19)/J2*1000,"")</f>
      </c>
      <c r="V20" s="151">
        <f>IF(V19&gt;0,(V19-U19)/J2*1000,"")</f>
      </c>
      <c r="W20" s="151">
        <f>IF(W19&gt;0,(W19-V19)/J2*1000,"")</f>
      </c>
      <c r="X20" s="151">
        <f>IF(X19&gt;0,(X19-W19)/J2*1000,"")</f>
      </c>
      <c r="Y20" s="151">
        <f>IF(Y19&gt;0,(Y19-X19)/J2*1000,"")</f>
      </c>
      <c r="Z20" s="151">
        <f>IF(Z19&gt;0,(Z19-Y19)/J2*1000,"")</f>
      </c>
      <c r="AA20" s="151">
        <f>IF(AA19&gt;0,(AA19-Z19)/J2*1000,"")</f>
      </c>
      <c r="AB20" s="151">
        <f>IF(AB19&gt;0,(AB19-AA19)/J2*1000,"")</f>
      </c>
      <c r="AC20" s="151">
        <f>IF(AC19&gt;0,(AC19-AB19)/J2*1000,"")</f>
      </c>
      <c r="AD20" s="151">
        <f>IF(AD19&gt;0,(AD19-AC19)/J2*1000,"")</f>
      </c>
      <c r="AE20" s="151">
        <f>IF(AE19&gt;0,(AE19-AD19)/J2*1000,"")</f>
      </c>
      <c r="AF20" s="152">
        <f>IF(AF19&gt;0,(AF19-AE19)/J2*1000,"")</f>
      </c>
      <c r="AG20" s="143">
        <f>IF(D20&lt;"",INT(($AG$3-J1)/(D20/1000))+D19,"")</f>
      </c>
      <c r="AH20" s="144">
        <f>IF(E20&lt;"",($AH$3-D19)*(D20/1000)+J1,"")</f>
      </c>
    </row>
    <row r="21" spans="1:34" ht="17.25" customHeight="1">
      <c r="A21" s="58" t="s">
        <v>54</v>
      </c>
      <c r="B21" s="58" t="s">
        <v>53</v>
      </c>
      <c r="C21" s="59" t="s">
        <v>53</v>
      </c>
      <c r="D21" s="60" t="s">
        <v>53</v>
      </c>
      <c r="E21" s="67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141">
        <f>IF(E21&gt;0,AG22-D21,"")</f>
      </c>
      <c r="AH21" s="142">
        <f>IF(D21&lt;&gt;"",$AH$3-D21,"")</f>
      </c>
    </row>
    <row r="22" spans="1:34" s="56" customFormat="1" ht="15.75" customHeight="1" thickBot="1">
      <c r="A22" s="145"/>
      <c r="B22" s="146"/>
      <c r="C22" s="147" t="s">
        <v>60</v>
      </c>
      <c r="D22" s="148">
        <f>IF(F21&lt;"",((SUM(F22:AF22)/COUNT(F22:AF22))*(COUNT(F22:AF22)*J2)+(E22*($E$4-D21)))/(COUNT(F22:AF22)*J2+$E$4-D21),E22)</f>
      </c>
      <c r="E22" s="153">
        <f>IF(E21&gt;0,(E21-J1)/(E4-$D$21)*1000,"")</f>
      </c>
      <c r="F22" s="151">
        <f>IF(F21&gt;0,(F21-E21)/J2*1000,"")</f>
      </c>
      <c r="G22" s="151">
        <f>IF(G21&gt;0,(G21-F21)/J2*1000,"")</f>
      </c>
      <c r="H22" s="151">
        <f>IF(H21&gt;0,(H21-G21)/J2*1000,"")</f>
      </c>
      <c r="I22" s="151">
        <f>IF(I21&gt;0,(I21-H21)/J2*1000,"")</f>
      </c>
      <c r="J22" s="151">
        <f>IF(J21&gt;0,(J21-I21)/J2*1000,"")</f>
      </c>
      <c r="K22" s="151">
        <f>IF(K21&gt;0,(K21-J21)/J2*1000,"")</f>
      </c>
      <c r="L22" s="151">
        <f>IF(L21&gt;0,(L21-K21)/J2*1000,"")</f>
      </c>
      <c r="M22" s="151">
        <f>IF(M21&gt;0,(M21-L21)/J2*1000,"")</f>
      </c>
      <c r="N22" s="151">
        <f>IF(N21&gt;0,(N21-M21)/J2*1000,"")</f>
      </c>
      <c r="O22" s="151">
        <f>IF(O21&gt;0,(O21-N21)/J2*1000,"")</f>
      </c>
      <c r="P22" s="151">
        <f>IF(P21&gt;0,(P21-O21)/J2*1000,"")</f>
      </c>
      <c r="Q22" s="151">
        <f>IF(Q21&gt;0,(Q21-P21)/J2*1000,"")</f>
      </c>
      <c r="R22" s="151">
        <f>IF(R21&gt;0,(R21-Q21)/J2*1000,"")</f>
      </c>
      <c r="S22" s="151">
        <f>IF(S21&gt;0,(S21-R21)/J2*1000,"")</f>
      </c>
      <c r="T22" s="151">
        <f>IF(T21&gt;0,(T21-S21)/J2*1000,"")</f>
      </c>
      <c r="U22" s="151">
        <f>IF(U21&gt;0,(U21-T21)/J2*1000,"")</f>
      </c>
      <c r="V22" s="151">
        <f>IF(V21&gt;0,(V21-U21)/J2*1000,"")</f>
      </c>
      <c r="W22" s="151">
        <f>IF(W21&gt;0,(W21-V21)/J2*1000,"")</f>
      </c>
      <c r="X22" s="151">
        <f>IF(X21&gt;0,(X21-W21)/J2*1000,"")</f>
      </c>
      <c r="Y22" s="151">
        <f>IF(Y21&gt;0,(Y21-X21)/J2*1000,"")</f>
      </c>
      <c r="Z22" s="151">
        <f>IF(Z21&gt;0,(Z21-Y21)/J2*1000,"")</f>
      </c>
      <c r="AA22" s="151">
        <f>IF(AA21&gt;0,(AA21-Z21)/J2*1000,"")</f>
      </c>
      <c r="AB22" s="151">
        <f>IF(AB21&gt;0,(AB21-AA21)/J2*1000,"")</f>
      </c>
      <c r="AC22" s="151">
        <f>IF(AC21&gt;0,(AC21-AB21)/J2*1000,"")</f>
      </c>
      <c r="AD22" s="151">
        <f>IF(AD21&gt;0,(AD21-AC21)/J2*1000,"")</f>
      </c>
      <c r="AE22" s="151">
        <f>IF(AE21&gt;0,(AE21-AD21)/J2*1000,"")</f>
      </c>
      <c r="AF22" s="152">
        <f>IF(AF21&gt;0,(AF21-AE21)/J2*1000,"")</f>
      </c>
      <c r="AG22" s="143">
        <f>IF(D22&lt;"",INT(($AG$3-J1)/(D22/1000))+D21,"")</f>
      </c>
      <c r="AH22" s="144">
        <f>IF(E22&lt;"",($AH$3-D21)*(D22/1000)+J1,"")</f>
      </c>
    </row>
    <row r="23" spans="1:34" ht="17.25" customHeight="1">
      <c r="A23" s="58" t="s">
        <v>54</v>
      </c>
      <c r="B23" s="58" t="s">
        <v>53</v>
      </c>
      <c r="C23" s="59" t="s">
        <v>53</v>
      </c>
      <c r="D23" s="60" t="s">
        <v>53</v>
      </c>
      <c r="E23" s="67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  <c r="AG23" s="141">
        <f>IF(E23&gt;0,AG24-D23,"")</f>
      </c>
      <c r="AH23" s="142">
        <f>IF(D23&lt;&gt;"",$AH$3-D23,"")</f>
      </c>
    </row>
    <row r="24" spans="1:34" s="56" customFormat="1" ht="15.75" customHeight="1" thickBot="1">
      <c r="A24" s="145"/>
      <c r="B24" s="146"/>
      <c r="C24" s="147" t="s">
        <v>60</v>
      </c>
      <c r="D24" s="148">
        <f>IF(F23&lt;"",((SUM(F24:AF24)/COUNT(F24:AF24))*(COUNT(F24:AF24)*J2)+(E24*($E$4-D23)))/(COUNT(F24:AF24)*J2+$E$4-D23),E24)</f>
      </c>
      <c r="E24" s="153">
        <f>IF(E23&gt;0,(E23-J1)/(E4-$D$23)*1000,"")</f>
      </c>
      <c r="F24" s="151">
        <f>IF(F23&gt;0,(F23-E23)/J2*1000,"")</f>
      </c>
      <c r="G24" s="151">
        <f>IF(G23&gt;0,(G23-F23)/J2*1000,"")</f>
      </c>
      <c r="H24" s="151">
        <f>IF(H23&gt;0,(H23-G23)/J2*1000,"")</f>
      </c>
      <c r="I24" s="151">
        <f>IF(I23&gt;0,(I23-H23)/J2*1000,"")</f>
      </c>
      <c r="J24" s="151">
        <f>IF(J23&gt;0,(J23-I23)/J2*1000,"")</f>
      </c>
      <c r="K24" s="151">
        <f>IF(K23&gt;0,(K23-J23)/J2*1000,"")</f>
      </c>
      <c r="L24" s="151">
        <f>IF(L23&gt;0,(L23-K23)/J2*1000,"")</f>
      </c>
      <c r="M24" s="151">
        <f>IF(M23&gt;0,(M23-L23)/J2*1000,"")</f>
      </c>
      <c r="N24" s="151">
        <f>IF(N23&gt;0,(N23-M23)/J2*1000,"")</f>
      </c>
      <c r="O24" s="151">
        <f>IF(O23&gt;0,(O23-N23)/J2*1000,"")</f>
      </c>
      <c r="P24" s="151">
        <f>IF(P23&gt;0,(P23-O23)/J2*1000,"")</f>
      </c>
      <c r="Q24" s="151">
        <f>IF(Q23&gt;0,(Q23-P23)/J2*1000,"")</f>
      </c>
      <c r="R24" s="151">
        <f>IF(R23&gt;0,(R23-Q23)/J2*1000,"")</f>
      </c>
      <c r="S24" s="151">
        <f>IF(S23&gt;0,(S23-R23)/J2*1000,"")</f>
      </c>
      <c r="T24" s="151">
        <f>IF(T23&gt;0,(T23-S23)/J2*1000,"")</f>
      </c>
      <c r="U24" s="151">
        <f>IF(U23&gt;0,(U23-T23)/J2*1000,"")</f>
      </c>
      <c r="V24" s="151">
        <f>IF(V23&gt;0,(V23-U23)/J2*1000,"")</f>
      </c>
      <c r="W24" s="151">
        <f>IF(W23&gt;0,(W23-V23)/J2*1000,"")</f>
      </c>
      <c r="X24" s="151">
        <f>IF(X23&gt;0,(X23-W23)/J2*1000,"")</f>
      </c>
      <c r="Y24" s="151">
        <f>IF(Y23&gt;0,(Y23-X23)/J2*1000,"")</f>
      </c>
      <c r="Z24" s="151">
        <f>IF(Z23&gt;0,(Z23-Y23)/J2*1000,"")</f>
      </c>
      <c r="AA24" s="151">
        <f>IF(AA23&gt;0,(AA23-Z23)/J2*1000,"")</f>
      </c>
      <c r="AB24" s="151">
        <f>IF(AB23&gt;0,(AB23-AA23)/J2*1000,"")</f>
      </c>
      <c r="AC24" s="151">
        <f>IF(AC23&gt;0,(AC23-AB23)/J2*1000,"")</f>
      </c>
      <c r="AD24" s="151">
        <f>IF(AD23&gt;0,(AD23-AC23)/J2*1000,"")</f>
      </c>
      <c r="AE24" s="151">
        <f>IF(AE23&gt;0,(AE23-AD23)/J2*1000,"")</f>
      </c>
      <c r="AF24" s="152">
        <f>IF(AF23&gt;0,(AF23-AE23)/J2*1000,"")</f>
      </c>
      <c r="AG24" s="143">
        <f>IF(D24&lt;"",INT(($AG$3-J1)/(D24/1000))+D23,"")</f>
      </c>
      <c r="AH24" s="144">
        <f>IF(E24&lt;"",($AH$3-D23)*(D24/1000)+J1,"")</f>
      </c>
    </row>
    <row r="25" spans="1:34" ht="17.25" customHeight="1">
      <c r="A25" s="58" t="s">
        <v>54</v>
      </c>
      <c r="B25" s="58" t="s">
        <v>53</v>
      </c>
      <c r="C25" s="59" t="s">
        <v>53</v>
      </c>
      <c r="D25" s="60" t="s">
        <v>53</v>
      </c>
      <c r="E25" s="67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41">
        <f>IF(E25&gt;0,AG26-D25,"")</f>
      </c>
      <c r="AH25" s="142">
        <f>IF(D25&lt;&gt;"",$AH$3-D25,"")</f>
      </c>
    </row>
    <row r="26" spans="1:34" s="56" customFormat="1" ht="15.75" customHeight="1" thickBot="1">
      <c r="A26" s="145"/>
      <c r="B26" s="146"/>
      <c r="C26" s="147" t="s">
        <v>60</v>
      </c>
      <c r="D26" s="148">
        <f>IF(F25&lt;"",((SUM(F26:AF26)/COUNT(F26:AF26))*(COUNT(F26:AF26)*J2)+(E26*($E$4-D25)))/(COUNT(F26:AF26)*J2+$E$4-D25),E26)</f>
      </c>
      <c r="E26" s="153">
        <f>IF(E25&gt;0,(E25-J1)/(E4-$D$25)*1000,"")</f>
      </c>
      <c r="F26" s="151">
        <f>IF(F25&gt;0,(F25-E25)/J2*1000,"")</f>
      </c>
      <c r="G26" s="151">
        <f>IF(G25&gt;0,(G25-F25)/J2*1000,"")</f>
      </c>
      <c r="H26" s="151">
        <f>IF(H25&gt;0,(H25-G25)/J2*1000,"")</f>
      </c>
      <c r="I26" s="151">
        <f>IF(I25&gt;0,(I25-H25)/J2*1000,"")</f>
      </c>
      <c r="J26" s="151">
        <f>IF(J25&gt;0,(J25-I25)/J2*1000,"")</f>
      </c>
      <c r="K26" s="151">
        <f>IF(K25&gt;0,(K25-J25)/J2*1000,"")</f>
      </c>
      <c r="L26" s="151">
        <f>IF(L25&gt;0,(L25-K25)/J2*1000,"")</f>
      </c>
      <c r="M26" s="151">
        <f>IF(M25&gt;0,(M25-L25)/J2*1000,"")</f>
      </c>
      <c r="N26" s="151">
        <f>IF(N25&gt;0,(N25-M25)/J2*1000,"")</f>
      </c>
      <c r="O26" s="151">
        <f>IF(O25&gt;0,(O25-N25)/J2*1000,"")</f>
      </c>
      <c r="P26" s="151">
        <f>IF(P25&gt;0,(P25-O25)/J2*1000,"")</f>
      </c>
      <c r="Q26" s="151">
        <f>IF(Q25&gt;0,(Q25-P25)/J2*1000,"")</f>
      </c>
      <c r="R26" s="151">
        <f>IF(R25&gt;0,(R25-Q25)/J2*1000,"")</f>
      </c>
      <c r="S26" s="151">
        <f>IF(S25&gt;0,(S25-R25)/J2*1000,"")</f>
      </c>
      <c r="T26" s="151">
        <f>IF(T25&gt;0,(T25-S25)/J2*1000,"")</f>
      </c>
      <c r="U26" s="151">
        <f>IF(U25&gt;0,(U25-T25)/J2*1000,"")</f>
      </c>
      <c r="V26" s="151">
        <f>IF(V25&gt;0,(V25-U25)/J2*1000,"")</f>
      </c>
      <c r="W26" s="151">
        <f>IF(W25&gt;0,(W25-V25)/J2*1000,"")</f>
      </c>
      <c r="X26" s="151">
        <f>IF(X25&gt;0,(X25-W25)/J2*1000,"")</f>
      </c>
      <c r="Y26" s="151">
        <f>IF(Y25&gt;0,(Y25-X25)/J2*1000,"")</f>
      </c>
      <c r="Z26" s="151">
        <f>IF(Z25&gt;0,(Z25-Y25)/J2*1000,"")</f>
      </c>
      <c r="AA26" s="151">
        <f>IF(AA25&gt;0,(AA25-Z25)/J2*1000,"")</f>
      </c>
      <c r="AB26" s="151">
        <f>IF(AB25&gt;0,(AB25-AA25)/J2*1000,"")</f>
      </c>
      <c r="AC26" s="151">
        <f>IF(AC25&gt;0,(AC25-AB25)/J2*1000,"")</f>
      </c>
      <c r="AD26" s="151">
        <f>IF(AD25&gt;0,(AD25-AC25)/J2*1000,"")</f>
      </c>
      <c r="AE26" s="151">
        <f>IF(AE25&gt;0,(AE25-AD25)/J2*1000,"")</f>
      </c>
      <c r="AF26" s="152">
        <f>IF(AF25&gt;0,(AF25-AE25)/J2*1000,"")</f>
      </c>
      <c r="AG26" s="143">
        <f>IF(D26&lt;"",INT(($AG$3-J1)/(D26/1000))+D25,"")</f>
      </c>
      <c r="AH26" s="144">
        <f>IF(E26&lt;"",($AH$3-D25)*(D26/1000)+J1,"")</f>
      </c>
    </row>
    <row r="27" spans="1:34" ht="17.25" customHeight="1">
      <c r="A27" s="58" t="s">
        <v>54</v>
      </c>
      <c r="B27" s="58" t="s">
        <v>53</v>
      </c>
      <c r="C27" s="59" t="s">
        <v>53</v>
      </c>
      <c r="D27" s="60" t="s">
        <v>53</v>
      </c>
      <c r="E27" s="67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41">
        <f>IF(E27&gt;0,AG28-D27,"")</f>
      </c>
      <c r="AH27" s="142">
        <f>IF(D27&lt;&gt;"",$AH$3-D27,"")</f>
      </c>
    </row>
    <row r="28" spans="1:34" s="56" customFormat="1" ht="15.75" customHeight="1" thickBot="1">
      <c r="A28" s="145"/>
      <c r="B28" s="146"/>
      <c r="C28" s="147" t="s">
        <v>60</v>
      </c>
      <c r="D28" s="148">
        <f>IF(F27&lt;"",((SUM(F28:AF28)/COUNT(F28:AF28))*(COUNT(F28:AF28)*J2)+(E28*($E$4-D27)))/(COUNT(F28:AF28)*J2+$E$4-D27),E28)</f>
      </c>
      <c r="E28" s="153">
        <f>IF(E27&gt;0,(E27-J1)/(E4-$D$27)*1000,"")</f>
      </c>
      <c r="F28" s="151">
        <f>IF(F27&gt;0,(F27-E27)/J2*1000,"")</f>
      </c>
      <c r="G28" s="151">
        <f>IF(G27&gt;0,(G27-F27)/J2*1000,"")</f>
      </c>
      <c r="H28" s="151">
        <f>IF(H27&gt;0,(H27-G27)/J2*1000,"")</f>
      </c>
      <c r="I28" s="151">
        <f>IF(I27&gt;0,(I27-H27)/J2*1000,"")</f>
      </c>
      <c r="J28" s="151">
        <f>IF(J27&gt;0,(J27-I27)/J2*1000,"")</f>
      </c>
      <c r="K28" s="151">
        <f>IF(K27&gt;0,(K27-J27)/J2*1000,"")</f>
      </c>
      <c r="L28" s="151">
        <f>IF(L27&gt;0,(L27-K27)/J2*1000,"")</f>
      </c>
      <c r="M28" s="151">
        <f>IF(M27&gt;0,(M27-L27)/J2*1000,"")</f>
      </c>
      <c r="N28" s="151">
        <f>IF(N27&gt;0,(N27-M27)/J2*1000,"")</f>
      </c>
      <c r="O28" s="151">
        <f>IF(O27&gt;0,(O27-N27)/J2*1000,"")</f>
      </c>
      <c r="P28" s="151">
        <f>IF(P27&gt;0,(P27-O27)/J2*1000,"")</f>
      </c>
      <c r="Q28" s="151">
        <f>IF(Q27&gt;0,(Q27-P27)/J2*1000,"")</f>
      </c>
      <c r="R28" s="151">
        <f>IF(R27&gt;0,(R27-Q27)/J2*1000,"")</f>
      </c>
      <c r="S28" s="151">
        <f>IF(S27&gt;0,(S27-R27)/J2*1000,"")</f>
      </c>
      <c r="T28" s="151">
        <f>IF(T27&gt;0,(T27-S27)/J2*1000,"")</f>
      </c>
      <c r="U28" s="151">
        <f>IF(U27&gt;0,(U27-T27)/J2*1000,"")</f>
      </c>
      <c r="V28" s="151">
        <f>IF(V27&gt;0,(V27-U27)/J2*1000,"")</f>
      </c>
      <c r="W28" s="151">
        <f>IF(W27&gt;0,(W27-V27)/J2*1000,"")</f>
      </c>
      <c r="X28" s="151">
        <f>IF(X27&gt;0,(X27-W27)/J2*1000,"")</f>
      </c>
      <c r="Y28" s="151">
        <f>IF(Y27&gt;0,(Y27-X27)/J2*1000,"")</f>
      </c>
      <c r="Z28" s="151">
        <f>IF(Z27&gt;0,(Z27-Y27)/J2*1000,"")</f>
      </c>
      <c r="AA28" s="151">
        <f>IF(AA27&gt;0,(AA27-Z27)/J2*1000,"")</f>
      </c>
      <c r="AB28" s="151">
        <f>IF(AB27&gt;0,(AB27-AA27)/J2*1000,"")</f>
      </c>
      <c r="AC28" s="151">
        <f>IF(AC27&gt;0,(AC27-AB27)/J2*1000,"")</f>
      </c>
      <c r="AD28" s="151">
        <f>IF(AD27&gt;0,(AD27-AC27)/J2*1000,"")</f>
      </c>
      <c r="AE28" s="151">
        <f>IF(AE27&gt;0,(AE27-AD27)/J2*1000,"")</f>
      </c>
      <c r="AF28" s="152">
        <f>IF(AF27&gt;0,(AF27-AE27)/J2*1000,"")</f>
      </c>
      <c r="AG28" s="143">
        <f>IF(D28&lt;"",INT(($AG$3-J1)/(D28/1000))+D27,"")</f>
      </c>
      <c r="AH28" s="144">
        <f>IF(E28&lt;"",($AH$3-D27)*(D28/1000)+J1,"")</f>
      </c>
    </row>
    <row r="29" spans="1:34" ht="17.25" customHeight="1">
      <c r="A29" s="58" t="s">
        <v>54</v>
      </c>
      <c r="B29" s="58" t="s">
        <v>53</v>
      </c>
      <c r="C29" s="59" t="s">
        <v>53</v>
      </c>
      <c r="D29" s="60" t="s">
        <v>53</v>
      </c>
      <c r="E29" s="67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/>
      <c r="AG29" s="141">
        <f>IF(E29&gt;0,AG30-D29,"")</f>
      </c>
      <c r="AH29" s="142">
        <f>IF(D29&lt;&gt;"",$AH$3-D29,"")</f>
      </c>
    </row>
    <row r="30" spans="1:34" s="56" customFormat="1" ht="15.75" customHeight="1" thickBot="1">
      <c r="A30" s="145"/>
      <c r="B30" s="146"/>
      <c r="C30" s="147" t="s">
        <v>60</v>
      </c>
      <c r="D30" s="148">
        <f>IF(F29&lt;"",((SUM(F30:AF30)/COUNT(F30:AF30))*(COUNT(F30:AF30)*J2)+(E30*($E$4-D29)))/(COUNT(F30:AF30)*J2+$E$4-D29),E30)</f>
      </c>
      <c r="E30" s="153">
        <f>IF(E29&gt;0,(E29-J1)/(E4-$D$29)*1000,"")</f>
      </c>
      <c r="F30" s="151">
        <f>IF(F29&gt;0,(F29-E29)/J2*1000,"")</f>
      </c>
      <c r="G30" s="151">
        <f>IF(G29&gt;0,(G29-F29)/J2*1000,"")</f>
      </c>
      <c r="H30" s="151">
        <f>IF(H29&gt;0,(H29-G29)/J2*1000,"")</f>
      </c>
      <c r="I30" s="151">
        <f>IF(I29&gt;0,(I29-H29)/J2*1000,"")</f>
      </c>
      <c r="J30" s="151">
        <f>IF(J29&gt;0,(J29-I29)/J2*1000,"")</f>
      </c>
      <c r="K30" s="151">
        <f>IF(K29&gt;0,(K29-J29)/J2*1000,"")</f>
      </c>
      <c r="L30" s="151">
        <f>IF(L29&gt;0,(L29-K29)/J2*1000,"")</f>
      </c>
      <c r="M30" s="151">
        <f>IF(M29&gt;0,(M29-L29)/J2*1000,"")</f>
      </c>
      <c r="N30" s="151">
        <f>IF(N29&gt;0,(N29-M29)/J2*1000,"")</f>
      </c>
      <c r="O30" s="151">
        <f>IF(O29&gt;0,(O29-N29)/J2*1000,"")</f>
      </c>
      <c r="P30" s="151">
        <f>IF(P29&gt;0,(P29-O29)/J2*1000,"")</f>
      </c>
      <c r="Q30" s="151">
        <f>IF(Q29&gt;0,(Q29-P29)/J2*1000,"")</f>
      </c>
      <c r="R30" s="151">
        <f>IF(R29&gt;0,(R29-Q29)/J2*1000,"")</f>
      </c>
      <c r="S30" s="151">
        <f>IF(S29&gt;0,(S29-R29)/J2*1000,"")</f>
      </c>
      <c r="T30" s="151">
        <f>IF(T29&gt;0,(T29-S29)/J2*1000,"")</f>
      </c>
      <c r="U30" s="151">
        <f>IF(U29&gt;0,(U29-T29)/J2*1000,"")</f>
      </c>
      <c r="V30" s="151">
        <f>IF(V29&gt;0,(V29-U29)/J2*1000,"")</f>
      </c>
      <c r="W30" s="151">
        <f>IF(W29&gt;0,(W29-V29)/J2*1000,"")</f>
      </c>
      <c r="X30" s="151">
        <f>IF(X29&gt;0,(X29-W29)/J2*1000,"")</f>
      </c>
      <c r="Y30" s="151">
        <f>IF(Y29&gt;0,(Y29-X29)/J2*1000,"")</f>
      </c>
      <c r="Z30" s="151">
        <f>IF(Z29&gt;0,(Z29-Y29)/J2*1000,"")</f>
      </c>
      <c r="AA30" s="151">
        <f>IF(AA29&gt;0,(AA29-Z29)/J2*1000,"")</f>
      </c>
      <c r="AB30" s="151">
        <f>IF(AB29&gt;0,(AB29-AA29)/J2*1000,"")</f>
      </c>
      <c r="AC30" s="151">
        <f>IF(AC29&gt;0,(AC29-AB29)/J2*1000,"")</f>
      </c>
      <c r="AD30" s="151">
        <f>IF(AD29&gt;0,(AD29-AC29)/J2*1000,"")</f>
      </c>
      <c r="AE30" s="151">
        <f>IF(AE29&gt;0,(AE29-AD29)/J2*1000,"")</f>
      </c>
      <c r="AF30" s="152">
        <f>IF(AF29&gt;0,(AF29-AE29)/J2*1000,"")</f>
      </c>
      <c r="AG30" s="143">
        <f>IF(D30&lt;"",INT(($AG$3-J1)/(D30/1000))+D29,"")</f>
      </c>
      <c r="AH30" s="144">
        <f>IF(E30&lt;"",($AH$3-D29)*(D30/1000)+J1,"")</f>
      </c>
    </row>
    <row r="31" spans="1:34" ht="17.25" customHeight="1">
      <c r="A31" s="58" t="s">
        <v>54</v>
      </c>
      <c r="B31" s="57" t="s">
        <v>53</v>
      </c>
      <c r="C31" s="59" t="s">
        <v>53</v>
      </c>
      <c r="D31" s="68" t="s">
        <v>53</v>
      </c>
      <c r="E31" s="67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  <c r="AG31" s="141">
        <f>IF(E31&gt;0,AG32-D31,"")</f>
      </c>
      <c r="AH31" s="142">
        <f>IF(D31&lt;&gt;"",$AH$3-D31,"")</f>
      </c>
    </row>
    <row r="32" spans="1:34" s="56" customFormat="1" ht="15.75" customHeight="1" thickBot="1">
      <c r="A32" s="145"/>
      <c r="B32" s="146"/>
      <c r="C32" s="147" t="s">
        <v>60</v>
      </c>
      <c r="D32" s="148">
        <f>IF(F31&lt;"",((SUM(F32:AF32)/COUNT(F32:AF32))*(COUNT(F32:AF32)*J2)+(E32*($E$4-D31)))/(COUNT(F32:AF32)*J2+$E$4-D31),E32)</f>
      </c>
      <c r="E32" s="153">
        <f>IF(E31&gt;0,(E31-J1)/(E4-$D$31)*1000,"")</f>
      </c>
      <c r="F32" s="151">
        <f aca="true" t="shared" si="0" ref="F32:AF32">IF(F31&gt;0,(F31-E31)/$J$2*1000,"")</f>
      </c>
      <c r="G32" s="151">
        <f t="shared" si="0"/>
      </c>
      <c r="H32" s="151">
        <f t="shared" si="0"/>
      </c>
      <c r="I32" s="151">
        <f t="shared" si="0"/>
      </c>
      <c r="J32" s="151">
        <f t="shared" si="0"/>
      </c>
      <c r="K32" s="151">
        <f t="shared" si="0"/>
      </c>
      <c r="L32" s="151">
        <f t="shared" si="0"/>
      </c>
      <c r="M32" s="151">
        <f t="shared" si="0"/>
      </c>
      <c r="N32" s="151">
        <f t="shared" si="0"/>
      </c>
      <c r="O32" s="151">
        <f t="shared" si="0"/>
      </c>
      <c r="P32" s="151">
        <f t="shared" si="0"/>
      </c>
      <c r="Q32" s="151">
        <f t="shared" si="0"/>
      </c>
      <c r="R32" s="151">
        <f t="shared" si="0"/>
      </c>
      <c r="S32" s="151">
        <f t="shared" si="0"/>
      </c>
      <c r="T32" s="151">
        <f t="shared" si="0"/>
      </c>
      <c r="U32" s="151">
        <f t="shared" si="0"/>
      </c>
      <c r="V32" s="151">
        <f t="shared" si="0"/>
      </c>
      <c r="W32" s="151">
        <f t="shared" si="0"/>
      </c>
      <c r="X32" s="151">
        <f t="shared" si="0"/>
      </c>
      <c r="Y32" s="151">
        <f t="shared" si="0"/>
      </c>
      <c r="Z32" s="151">
        <f t="shared" si="0"/>
      </c>
      <c r="AA32" s="151">
        <f t="shared" si="0"/>
      </c>
      <c r="AB32" s="151">
        <f t="shared" si="0"/>
      </c>
      <c r="AC32" s="151">
        <f t="shared" si="0"/>
      </c>
      <c r="AD32" s="151">
        <f t="shared" si="0"/>
      </c>
      <c r="AE32" s="151">
        <f t="shared" si="0"/>
      </c>
      <c r="AF32" s="151">
        <f t="shared" si="0"/>
      </c>
      <c r="AG32" s="143">
        <f>IF(D32&lt;"",INT(($AG$3-J1)/(D32/1000))+D31,"")</f>
      </c>
      <c r="AH32" s="144">
        <f>IF(E32&lt;"",($AH$3-D31)*(D32/1000)+J1,"")</f>
      </c>
    </row>
    <row r="33" spans="1:34" ht="17.25" customHeight="1">
      <c r="A33" s="58" t="s">
        <v>54</v>
      </c>
      <c r="B33" s="57" t="s">
        <v>53</v>
      </c>
      <c r="C33" s="59" t="s">
        <v>53</v>
      </c>
      <c r="D33" s="60" t="s">
        <v>53</v>
      </c>
      <c r="E33" s="67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5"/>
      <c r="AG33" s="141">
        <f>IF(E33&gt;0,AG34-D33,"")</f>
      </c>
      <c r="AH33" s="142">
        <f>IF(D33&lt;&gt;"",$AH$3-D33,"")</f>
      </c>
    </row>
    <row r="34" spans="1:34" s="56" customFormat="1" ht="15.75" customHeight="1" thickBot="1">
      <c r="A34" s="145"/>
      <c r="B34" s="146"/>
      <c r="C34" s="147" t="s">
        <v>60</v>
      </c>
      <c r="D34" s="148">
        <f>IF(F33&lt;"",((SUM(F34:AF34)/COUNT(F34:AF34))*(COUNT(F34:AF34)*J2)+(E34*($E$4-D33)))/(COUNT(F34:AF34)*J2+$E$4-D33),E34)</f>
      </c>
      <c r="E34" s="153">
        <f>IF(E33&gt;0,(E33-J1)/(E4-$D$33)*1000,"")</f>
      </c>
      <c r="F34" s="151">
        <f>IF(F33&gt;0,(F33-E33)/J2*1000,"")</f>
      </c>
      <c r="G34" s="151">
        <f>IF(G33&gt;0,(G33-F33)/J2*1000,"")</f>
      </c>
      <c r="H34" s="151">
        <f>IF(H33&gt;0,(H33-G33)/J2*1000,"")</f>
      </c>
      <c r="I34" s="151">
        <f>IF(I33&gt;0,(I33-H33)/J2*1000,"")</f>
      </c>
      <c r="J34" s="151">
        <f>IF(J33&gt;0,(J33-I33)/J2*1000,"")</f>
      </c>
      <c r="K34" s="151">
        <f>IF(K33&gt;0,(K33-J33)/J2*1000,"")</f>
      </c>
      <c r="L34" s="151">
        <f>IF(L33&gt;0,(L33-K33)/J2*1000,"")</f>
      </c>
      <c r="M34" s="151">
        <f>IF(M33&gt;0,(M33-L33)/J2*1000,"")</f>
      </c>
      <c r="N34" s="151">
        <f>IF(N33&gt;0,(N33-M33)/J2*1000,"")</f>
      </c>
      <c r="O34" s="151">
        <f>IF(O33&gt;0,(O33-N33)/J2*1000,"")</f>
      </c>
      <c r="P34" s="151">
        <f>IF(P33&gt;0,(P33-O33)/J2*1000,"")</f>
      </c>
      <c r="Q34" s="151">
        <f>IF(Q33&gt;0,(Q33-P33)/J2*1000,"")</f>
      </c>
      <c r="R34" s="151">
        <f>IF(R33&gt;0,(R33-Q33)/J2*1000,"")</f>
      </c>
      <c r="S34" s="151">
        <f>IF(S33&gt;0,(S33-R33)/J2*1000,"")</f>
      </c>
      <c r="T34" s="151">
        <f>IF(T33&gt;0,(T33-S33)/J2*1000,"")</f>
      </c>
      <c r="U34" s="151">
        <f>IF(U33&gt;0,(U33-T33)/J2*1000,"")</f>
      </c>
      <c r="V34" s="151">
        <f>IF(V33&gt;0,(V33-U33)/J2*1000,"")</f>
      </c>
      <c r="W34" s="151">
        <f>IF(W33&gt;0,(W33-V33)/J2*1000,"")</f>
      </c>
      <c r="X34" s="151">
        <f>IF(X33&gt;0,(X33-W33)/J2*1000,"")</f>
      </c>
      <c r="Y34" s="151">
        <f>IF(Y33&gt;0,(Y33-X33)/J2*1000,"")</f>
      </c>
      <c r="Z34" s="151">
        <f>IF(Z33&gt;0,(Z33-Y33)/J2*1000,"")</f>
      </c>
      <c r="AA34" s="151">
        <f>IF(AA33&gt;0,(AA33-Z33)/J2*1000,"")</f>
      </c>
      <c r="AB34" s="151">
        <f>IF(AB33&gt;0,(AB33-AA33)/J2*1000,"")</f>
      </c>
      <c r="AC34" s="151">
        <f>IF(AC33&gt;0,(AC33-AB33)/J2*1000,"")</f>
      </c>
      <c r="AD34" s="151">
        <f>IF(AD33&gt;0,(AD33-AC33)/J2*1000,"")</f>
      </c>
      <c r="AE34" s="151">
        <f>IF(AE33&gt;0,(AE33-AD33)/J2*1000,"")</f>
      </c>
      <c r="AF34" s="152">
        <f>IF(AF33&gt;0,(AF33-AE33)/J2*1000,"")</f>
      </c>
      <c r="AG34" s="143">
        <f>IF(D34&lt;"",INT(($AG$3-J1)/(D34/1000))+D33,"")</f>
      </c>
      <c r="AH34" s="144">
        <f>IF(E34&lt;"",($AH$3-D33)*(D34/1000)+J1,"")</f>
      </c>
    </row>
    <row r="35" spans="1:34" ht="17.25" customHeight="1">
      <c r="A35" s="58" t="s">
        <v>54</v>
      </c>
      <c r="B35" s="57" t="s">
        <v>53</v>
      </c>
      <c r="C35" s="59" t="s">
        <v>53</v>
      </c>
      <c r="D35" s="60" t="s">
        <v>53</v>
      </c>
      <c r="E35" s="6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5"/>
      <c r="AG35" s="141">
        <f>IF(E35&gt;0,AG36-D35,"")</f>
      </c>
      <c r="AH35" s="142">
        <f>IF(D35&lt;&gt;"",$AH$3-D35,"")</f>
      </c>
    </row>
    <row r="36" spans="1:34" s="56" customFormat="1" ht="15.75" customHeight="1" thickBot="1">
      <c r="A36" s="145"/>
      <c r="B36" s="145"/>
      <c r="C36" s="147" t="s">
        <v>60</v>
      </c>
      <c r="D36" s="148">
        <f>IF(F35&lt;"",((SUM(F36:AF36)/COUNT(F36:AF36))*(COUNT(F36:AF36)*$J$2)+(E36*($E$4-D35)))/(COUNT(F36:AF36)*$J$2+$E$4-D35),E36)</f>
      </c>
      <c r="E36" s="153">
        <f>IF(E35&gt;0,(E35-$J$1)/(E4-$D$35)*1000,"")</f>
      </c>
      <c r="F36" s="151">
        <f aca="true" t="shared" si="1" ref="F36:AF36">IF(F35&gt;0,(F35-E35)/$J$2*1000,"")</f>
      </c>
      <c r="G36" s="151">
        <f t="shared" si="1"/>
      </c>
      <c r="H36" s="151">
        <f t="shared" si="1"/>
      </c>
      <c r="I36" s="151">
        <f t="shared" si="1"/>
      </c>
      <c r="J36" s="151">
        <f t="shared" si="1"/>
      </c>
      <c r="K36" s="151">
        <f t="shared" si="1"/>
      </c>
      <c r="L36" s="151">
        <f t="shared" si="1"/>
      </c>
      <c r="M36" s="151">
        <f t="shared" si="1"/>
      </c>
      <c r="N36" s="151">
        <f t="shared" si="1"/>
      </c>
      <c r="O36" s="151">
        <f t="shared" si="1"/>
      </c>
      <c r="P36" s="151">
        <f t="shared" si="1"/>
      </c>
      <c r="Q36" s="151">
        <f t="shared" si="1"/>
      </c>
      <c r="R36" s="151">
        <f t="shared" si="1"/>
      </c>
      <c r="S36" s="151">
        <f t="shared" si="1"/>
      </c>
      <c r="T36" s="151">
        <f t="shared" si="1"/>
      </c>
      <c r="U36" s="151">
        <f t="shared" si="1"/>
      </c>
      <c r="V36" s="151">
        <f t="shared" si="1"/>
      </c>
      <c r="W36" s="151">
        <f t="shared" si="1"/>
      </c>
      <c r="X36" s="151">
        <f t="shared" si="1"/>
      </c>
      <c r="Y36" s="151">
        <f t="shared" si="1"/>
      </c>
      <c r="Z36" s="151">
        <f t="shared" si="1"/>
      </c>
      <c r="AA36" s="151">
        <f t="shared" si="1"/>
      </c>
      <c r="AB36" s="151">
        <f t="shared" si="1"/>
      </c>
      <c r="AC36" s="151">
        <f t="shared" si="1"/>
      </c>
      <c r="AD36" s="151">
        <f t="shared" si="1"/>
      </c>
      <c r="AE36" s="151">
        <f t="shared" si="1"/>
      </c>
      <c r="AF36" s="151">
        <f t="shared" si="1"/>
      </c>
      <c r="AG36" s="143">
        <f>IF(D36&lt;"",INT(($AG$3-$J$1)/(D36/1000))+D35,"")</f>
      </c>
      <c r="AH36" s="144">
        <f>IF(E36&lt;"",($AH$3-D35)*(D36/1000)+$J$1,"")</f>
      </c>
    </row>
    <row r="37" spans="1:34" ht="17.25" customHeight="1">
      <c r="A37" s="58" t="s">
        <v>54</v>
      </c>
      <c r="B37" s="57" t="s">
        <v>53</v>
      </c>
      <c r="C37" s="59" t="s">
        <v>53</v>
      </c>
      <c r="D37" s="60" t="s">
        <v>53</v>
      </c>
      <c r="E37" s="67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5"/>
      <c r="AG37" s="141">
        <f>IF(E37&gt;0,AG38-D37,"")</f>
      </c>
      <c r="AH37" s="142">
        <f>IF(D37&lt;&gt;"",$AH$3-D37,"")</f>
      </c>
    </row>
    <row r="38" spans="1:34" s="56" customFormat="1" ht="15.75" customHeight="1" thickBot="1">
      <c r="A38" s="145"/>
      <c r="B38" s="145"/>
      <c r="C38" s="147" t="s">
        <v>60</v>
      </c>
      <c r="D38" s="148">
        <f>IF(F37&lt;"",((SUM(F38:AF38)/COUNT(F38:AF38))*(COUNT(F38:AF38)*$J$2)+(E38*($E$4-D37)))/(COUNT(F38:AF38)*$J$2+$E$4-D37),E38)</f>
      </c>
      <c r="E38" s="153">
        <f>IF(E37&gt;0,(E37-$J$1)/(E4-$D$37)*1000,"")</f>
      </c>
      <c r="F38" s="151">
        <f aca="true" t="shared" si="2" ref="F38:AF38">IF(F37&gt;0,(F37-E37)/$J$2*1000,"")</f>
      </c>
      <c r="G38" s="151">
        <f t="shared" si="2"/>
      </c>
      <c r="H38" s="151">
        <f t="shared" si="2"/>
      </c>
      <c r="I38" s="151">
        <f t="shared" si="2"/>
      </c>
      <c r="J38" s="151">
        <f t="shared" si="2"/>
      </c>
      <c r="K38" s="151">
        <f t="shared" si="2"/>
      </c>
      <c r="L38" s="151">
        <f t="shared" si="2"/>
      </c>
      <c r="M38" s="151">
        <f t="shared" si="2"/>
      </c>
      <c r="N38" s="151">
        <f t="shared" si="2"/>
      </c>
      <c r="O38" s="151">
        <f t="shared" si="2"/>
      </c>
      <c r="P38" s="151">
        <f t="shared" si="2"/>
      </c>
      <c r="Q38" s="151">
        <f t="shared" si="2"/>
      </c>
      <c r="R38" s="151">
        <f t="shared" si="2"/>
      </c>
      <c r="S38" s="151">
        <f t="shared" si="2"/>
      </c>
      <c r="T38" s="151">
        <f t="shared" si="2"/>
      </c>
      <c r="U38" s="151">
        <f t="shared" si="2"/>
      </c>
      <c r="V38" s="151">
        <f t="shared" si="2"/>
      </c>
      <c r="W38" s="151">
        <f t="shared" si="2"/>
      </c>
      <c r="X38" s="151">
        <f t="shared" si="2"/>
      </c>
      <c r="Y38" s="151">
        <f t="shared" si="2"/>
      </c>
      <c r="Z38" s="151">
        <f t="shared" si="2"/>
      </c>
      <c r="AA38" s="151">
        <f t="shared" si="2"/>
      </c>
      <c r="AB38" s="151">
        <f t="shared" si="2"/>
      </c>
      <c r="AC38" s="151">
        <f t="shared" si="2"/>
      </c>
      <c r="AD38" s="151">
        <f t="shared" si="2"/>
      </c>
      <c r="AE38" s="151">
        <f t="shared" si="2"/>
      </c>
      <c r="AF38" s="151">
        <f t="shared" si="2"/>
      </c>
      <c r="AG38" s="143">
        <f>IF(D38&lt;"",INT(($AG$3-$J$1)/(D38/1000))+D37,"")</f>
      </c>
      <c r="AH38" s="144">
        <f>IF(E38&lt;"",($AH$3-D37)*(D38/1000)+$J$1,"")</f>
      </c>
    </row>
    <row r="39" spans="1:34" ht="17.25" customHeight="1">
      <c r="A39" s="58" t="s">
        <v>54</v>
      </c>
      <c r="B39" s="57" t="s">
        <v>53</v>
      </c>
      <c r="C39" s="59" t="s">
        <v>53</v>
      </c>
      <c r="D39" s="60" t="s">
        <v>53</v>
      </c>
      <c r="E39" s="67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141">
        <f>IF(E39&gt;0,AG40-D39,"")</f>
      </c>
      <c r="AH39" s="142">
        <f>IF(D39&lt;&gt;"",$AH$3-D39,"")</f>
      </c>
    </row>
    <row r="40" spans="1:34" s="56" customFormat="1" ht="15.75" customHeight="1" thickBot="1">
      <c r="A40" s="145"/>
      <c r="B40" s="145"/>
      <c r="C40" s="147" t="s">
        <v>60</v>
      </c>
      <c r="D40" s="148">
        <f>IF(F39&lt;"",((SUM(F40:AF40)/COUNT(F40:AF40))*(COUNT(F40:AF40)*$J$2)+(E40*($E$4-D39)))/(COUNT(F40:AF40)*$J$2+$E$4-D39),E40)</f>
      </c>
      <c r="E40" s="153">
        <f>IF(E39&gt;0,(E39-$J$1)/(E4-$D$39)*1000,"")</f>
      </c>
      <c r="F40" s="151">
        <f aca="true" t="shared" si="3" ref="F40:AF40">IF(F39&gt;0,(F39-E39)/$J$2*1000,"")</f>
      </c>
      <c r="G40" s="151">
        <f t="shared" si="3"/>
      </c>
      <c r="H40" s="151">
        <f t="shared" si="3"/>
      </c>
      <c r="I40" s="151">
        <f t="shared" si="3"/>
      </c>
      <c r="J40" s="151">
        <f t="shared" si="3"/>
      </c>
      <c r="K40" s="151">
        <f t="shared" si="3"/>
      </c>
      <c r="L40" s="151">
        <f t="shared" si="3"/>
      </c>
      <c r="M40" s="151">
        <f t="shared" si="3"/>
      </c>
      <c r="N40" s="151">
        <f t="shared" si="3"/>
      </c>
      <c r="O40" s="151">
        <f t="shared" si="3"/>
      </c>
      <c r="P40" s="151">
        <f t="shared" si="3"/>
      </c>
      <c r="Q40" s="151">
        <f t="shared" si="3"/>
      </c>
      <c r="R40" s="151">
        <f t="shared" si="3"/>
      </c>
      <c r="S40" s="151">
        <f t="shared" si="3"/>
      </c>
      <c r="T40" s="151">
        <f t="shared" si="3"/>
      </c>
      <c r="U40" s="151">
        <f t="shared" si="3"/>
      </c>
      <c r="V40" s="151">
        <f t="shared" si="3"/>
      </c>
      <c r="W40" s="151">
        <f t="shared" si="3"/>
      </c>
      <c r="X40" s="151">
        <f t="shared" si="3"/>
      </c>
      <c r="Y40" s="151">
        <f t="shared" si="3"/>
      </c>
      <c r="Z40" s="151">
        <f t="shared" si="3"/>
      </c>
      <c r="AA40" s="151">
        <f t="shared" si="3"/>
      </c>
      <c r="AB40" s="151">
        <f t="shared" si="3"/>
      </c>
      <c r="AC40" s="151">
        <f t="shared" si="3"/>
      </c>
      <c r="AD40" s="151">
        <f t="shared" si="3"/>
      </c>
      <c r="AE40" s="151">
        <f t="shared" si="3"/>
      </c>
      <c r="AF40" s="151">
        <f t="shared" si="3"/>
      </c>
      <c r="AG40" s="143">
        <f>IF(D40&lt;"",INT(($AG$3-$J$1)/(D40/1000))+D39,"")</f>
      </c>
      <c r="AH40" s="144">
        <f>IF(E40&lt;"",($AH$3-D39)*(D40/1000)+$J$1,"")</f>
      </c>
    </row>
    <row r="41" spans="1:34" ht="17.25" customHeight="1">
      <c r="A41" s="58" t="s">
        <v>54</v>
      </c>
      <c r="B41" s="57" t="s">
        <v>53</v>
      </c>
      <c r="C41" s="59" t="s">
        <v>53</v>
      </c>
      <c r="D41" s="60" t="s">
        <v>53</v>
      </c>
      <c r="E41" s="67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  <c r="AG41" s="141">
        <f>IF(E41&gt;0,AG42-D41,"")</f>
      </c>
      <c r="AH41" s="142">
        <f>IF(D41&lt;&gt;"",$AH$3-D41,"")</f>
      </c>
    </row>
    <row r="42" spans="1:34" s="56" customFormat="1" ht="15.75" customHeight="1" thickBot="1">
      <c r="A42" s="145"/>
      <c r="B42" s="145"/>
      <c r="C42" s="147" t="s">
        <v>60</v>
      </c>
      <c r="D42" s="148">
        <f>IF(F41&lt;"",((SUM(F42:AF42)/COUNT(F42:AF42))*(COUNT(F42:AF42)*$J$2)+(E42*($E$4-D41)))/(COUNT(F42:AF42)*$J$2+$E$4-D41),E42)</f>
      </c>
      <c r="E42" s="153">
        <f>IF(E41&gt;0,(E41-$J$1)/(E4-$D$41)*1000,"")</f>
      </c>
      <c r="F42" s="151">
        <f aca="true" t="shared" si="4" ref="F42:AF42">IF(F41&gt;0,(F41-E41)/$J$2*1000,"")</f>
      </c>
      <c r="G42" s="151">
        <f t="shared" si="4"/>
      </c>
      <c r="H42" s="151">
        <f t="shared" si="4"/>
      </c>
      <c r="I42" s="151">
        <f t="shared" si="4"/>
      </c>
      <c r="J42" s="151">
        <f t="shared" si="4"/>
      </c>
      <c r="K42" s="151">
        <f t="shared" si="4"/>
      </c>
      <c r="L42" s="151">
        <f t="shared" si="4"/>
      </c>
      <c r="M42" s="151">
        <f t="shared" si="4"/>
      </c>
      <c r="N42" s="151">
        <f t="shared" si="4"/>
      </c>
      <c r="O42" s="151">
        <f t="shared" si="4"/>
      </c>
      <c r="P42" s="151">
        <f t="shared" si="4"/>
      </c>
      <c r="Q42" s="151">
        <f t="shared" si="4"/>
      </c>
      <c r="R42" s="151">
        <f t="shared" si="4"/>
      </c>
      <c r="S42" s="151">
        <f t="shared" si="4"/>
      </c>
      <c r="T42" s="151">
        <f t="shared" si="4"/>
      </c>
      <c r="U42" s="151">
        <f t="shared" si="4"/>
      </c>
      <c r="V42" s="151">
        <f t="shared" si="4"/>
      </c>
      <c r="W42" s="151">
        <f t="shared" si="4"/>
      </c>
      <c r="X42" s="151">
        <f t="shared" si="4"/>
      </c>
      <c r="Y42" s="151">
        <f t="shared" si="4"/>
      </c>
      <c r="Z42" s="151">
        <f t="shared" si="4"/>
      </c>
      <c r="AA42" s="151">
        <f t="shared" si="4"/>
      </c>
      <c r="AB42" s="151">
        <f t="shared" si="4"/>
      </c>
      <c r="AC42" s="151">
        <f t="shared" si="4"/>
      </c>
      <c r="AD42" s="151">
        <f t="shared" si="4"/>
      </c>
      <c r="AE42" s="151">
        <f t="shared" si="4"/>
      </c>
      <c r="AF42" s="151">
        <f t="shared" si="4"/>
      </c>
      <c r="AG42" s="143">
        <f>IF(D42&lt;"",INT(($AG$3-$J$1)/(D42/1000))+D41,"")</f>
      </c>
      <c r="AH42" s="144">
        <f>IF(E42&lt;"",($AH$3-D41)*(D42/1000)+$J$1,"")</f>
      </c>
    </row>
    <row r="43" spans="1:34" ht="17.25" customHeight="1">
      <c r="A43" s="58" t="s">
        <v>54</v>
      </c>
      <c r="B43" s="57" t="s">
        <v>53</v>
      </c>
      <c r="C43" s="59" t="s">
        <v>53</v>
      </c>
      <c r="D43" s="60" t="s">
        <v>53</v>
      </c>
      <c r="E43" s="67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5"/>
      <c r="AG43" s="141">
        <f>IF(E43&gt;0,AG44-D43,"")</f>
      </c>
      <c r="AH43" s="142">
        <f>IF(D43&lt;&gt;"",$AH$3-D43,"")</f>
      </c>
    </row>
    <row r="44" spans="1:34" s="56" customFormat="1" ht="15.75" customHeight="1" thickBot="1">
      <c r="A44" s="145"/>
      <c r="B44" s="145"/>
      <c r="C44" s="147" t="s">
        <v>60</v>
      </c>
      <c r="D44" s="148">
        <f>IF(F43&lt;"",((SUM(F44:AF44)/COUNT(F44:AF44))*(COUNT(F44:AF44)*$J$2)+(E44*($E$4-D43)))/(COUNT(F44:AF44)*$J$2+$E$4-D43),E44)</f>
      </c>
      <c r="E44" s="153">
        <f>IF(E43&gt;0,(E43-$J$1)/(E4-$D$43)*1000,"")</f>
      </c>
      <c r="F44" s="151">
        <f aca="true" t="shared" si="5" ref="F44:AF44">IF(F43&gt;0,(F43-E43)/$J$2*1000,"")</f>
      </c>
      <c r="G44" s="151">
        <f t="shared" si="5"/>
      </c>
      <c r="H44" s="151">
        <f t="shared" si="5"/>
      </c>
      <c r="I44" s="151">
        <f t="shared" si="5"/>
      </c>
      <c r="J44" s="151">
        <f t="shared" si="5"/>
      </c>
      <c r="K44" s="151">
        <f t="shared" si="5"/>
      </c>
      <c r="L44" s="151">
        <f t="shared" si="5"/>
      </c>
      <c r="M44" s="151">
        <f t="shared" si="5"/>
      </c>
      <c r="N44" s="151">
        <f t="shared" si="5"/>
      </c>
      <c r="O44" s="151">
        <f t="shared" si="5"/>
      </c>
      <c r="P44" s="151">
        <f t="shared" si="5"/>
      </c>
      <c r="Q44" s="151">
        <f t="shared" si="5"/>
      </c>
      <c r="R44" s="151">
        <f t="shared" si="5"/>
      </c>
      <c r="S44" s="151">
        <f t="shared" si="5"/>
      </c>
      <c r="T44" s="151">
        <f t="shared" si="5"/>
      </c>
      <c r="U44" s="151">
        <f t="shared" si="5"/>
      </c>
      <c r="V44" s="151">
        <f t="shared" si="5"/>
      </c>
      <c r="W44" s="151">
        <f t="shared" si="5"/>
      </c>
      <c r="X44" s="151">
        <f t="shared" si="5"/>
      </c>
      <c r="Y44" s="151">
        <f t="shared" si="5"/>
      </c>
      <c r="Z44" s="151">
        <f t="shared" si="5"/>
      </c>
      <c r="AA44" s="151">
        <f t="shared" si="5"/>
      </c>
      <c r="AB44" s="151">
        <f t="shared" si="5"/>
      </c>
      <c r="AC44" s="151">
        <f t="shared" si="5"/>
      </c>
      <c r="AD44" s="151">
        <f t="shared" si="5"/>
      </c>
      <c r="AE44" s="151">
        <f t="shared" si="5"/>
      </c>
      <c r="AF44" s="151">
        <f t="shared" si="5"/>
      </c>
      <c r="AG44" s="143">
        <f>IF(D44&lt;"",INT(($AG$3-$J$1)/(D44/1000))+D43,"")</f>
      </c>
      <c r="AH44" s="144">
        <f>IF(E44&lt;"",($AH$3-D43)*(D44/1000)+$J$1,"")</f>
      </c>
    </row>
    <row r="45" spans="1:34" ht="17.25" customHeight="1">
      <c r="A45" s="58" t="s">
        <v>54</v>
      </c>
      <c r="B45" s="57" t="s">
        <v>53</v>
      </c>
      <c r="C45" s="59" t="s">
        <v>53</v>
      </c>
      <c r="D45" s="60" t="s">
        <v>53</v>
      </c>
      <c r="E45" s="67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5"/>
      <c r="AG45" s="141">
        <f>IF(E45&gt;0,AG46-D45,"")</f>
      </c>
      <c r="AH45" s="142">
        <f>IF(D45&lt;&gt;"",$AH$3-D45,"")</f>
      </c>
    </row>
    <row r="46" spans="1:34" s="56" customFormat="1" ht="15.75" customHeight="1" thickBot="1">
      <c r="A46" s="145"/>
      <c r="B46" s="145"/>
      <c r="C46" s="147" t="s">
        <v>60</v>
      </c>
      <c r="D46" s="148">
        <f>IF(F45&lt;"",((SUM(F46:AF46)/COUNT(F46:AF46))*(COUNT(F46:AF46)*$J$2)+(E46*($E$4-D45)))/(COUNT(F46:AF46)*$J$2+$E$4-D45),E46)</f>
      </c>
      <c r="E46" s="153">
        <f>IF(E45&gt;0,(E45-$J$1)/(E4-$D$45)*1000,"")</f>
      </c>
      <c r="F46" s="151">
        <f aca="true" t="shared" si="6" ref="F46:AF46">IF(F45&gt;0,(F45-E45)/$J$2*1000,"")</f>
      </c>
      <c r="G46" s="151">
        <f t="shared" si="6"/>
      </c>
      <c r="H46" s="151">
        <f t="shared" si="6"/>
      </c>
      <c r="I46" s="151">
        <f t="shared" si="6"/>
      </c>
      <c r="J46" s="151">
        <f t="shared" si="6"/>
      </c>
      <c r="K46" s="151">
        <f t="shared" si="6"/>
      </c>
      <c r="L46" s="151">
        <f t="shared" si="6"/>
      </c>
      <c r="M46" s="151">
        <f t="shared" si="6"/>
      </c>
      <c r="N46" s="151">
        <f t="shared" si="6"/>
      </c>
      <c r="O46" s="151">
        <f t="shared" si="6"/>
      </c>
      <c r="P46" s="151">
        <f t="shared" si="6"/>
      </c>
      <c r="Q46" s="151">
        <f t="shared" si="6"/>
      </c>
      <c r="R46" s="151">
        <f t="shared" si="6"/>
      </c>
      <c r="S46" s="151">
        <f t="shared" si="6"/>
      </c>
      <c r="T46" s="151">
        <f t="shared" si="6"/>
      </c>
      <c r="U46" s="151">
        <f t="shared" si="6"/>
      </c>
      <c r="V46" s="151">
        <f t="shared" si="6"/>
      </c>
      <c r="W46" s="151">
        <f t="shared" si="6"/>
      </c>
      <c r="X46" s="151">
        <f t="shared" si="6"/>
      </c>
      <c r="Y46" s="151">
        <f t="shared" si="6"/>
      </c>
      <c r="Z46" s="151">
        <f t="shared" si="6"/>
      </c>
      <c r="AA46" s="151">
        <f t="shared" si="6"/>
      </c>
      <c r="AB46" s="151">
        <f t="shared" si="6"/>
      </c>
      <c r="AC46" s="151">
        <f t="shared" si="6"/>
      </c>
      <c r="AD46" s="151">
        <f t="shared" si="6"/>
      </c>
      <c r="AE46" s="151">
        <f t="shared" si="6"/>
      </c>
      <c r="AF46" s="151">
        <f t="shared" si="6"/>
      </c>
      <c r="AG46" s="143">
        <f>IF(D46&lt;"",INT(($AG$3-$J$1)/(D46/1000))+D45,"")</f>
      </c>
      <c r="AH46" s="144">
        <f>IF(E46&lt;"",($AH$3-D45)*(D46/1000)+$J$1,"")</f>
      </c>
    </row>
    <row r="47" spans="1:34" ht="17.25" customHeight="1">
      <c r="A47" s="58" t="s">
        <v>54</v>
      </c>
      <c r="B47" s="57" t="s">
        <v>53</v>
      </c>
      <c r="C47" s="59" t="s">
        <v>53</v>
      </c>
      <c r="D47" s="60" t="s">
        <v>53</v>
      </c>
      <c r="E47" s="67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5"/>
      <c r="AG47" s="141">
        <f>IF(E47&gt;0,AG48-D47,"")</f>
      </c>
      <c r="AH47" s="142">
        <f>IF(D47&lt;&gt;"",$AH$3-D47,"")</f>
      </c>
    </row>
    <row r="48" spans="1:34" s="56" customFormat="1" ht="15.75" customHeight="1" thickBot="1">
      <c r="A48" s="145"/>
      <c r="B48" s="145"/>
      <c r="C48" s="147" t="s">
        <v>60</v>
      </c>
      <c r="D48" s="148">
        <f>IF(F47&lt;"",((SUM(F48:AF48)/COUNT(F48:AF48))*(COUNT(F48:AF48)*$J$2)+(E48*($E$4-D47)))/(COUNT(F48:AF48)*$J$2+$E$4-D47),E48)</f>
      </c>
      <c r="E48" s="153">
        <f>IF(E47&gt;0,(E47-$J$1)/(E4-$D$47)*1000,"")</f>
      </c>
      <c r="F48" s="151">
        <f aca="true" t="shared" si="7" ref="F48:AF48">IF(F47&gt;0,(F47-E47)/$J$2*1000,"")</f>
      </c>
      <c r="G48" s="151">
        <f t="shared" si="7"/>
      </c>
      <c r="H48" s="151">
        <f t="shared" si="7"/>
      </c>
      <c r="I48" s="151">
        <f t="shared" si="7"/>
      </c>
      <c r="J48" s="151">
        <f t="shared" si="7"/>
      </c>
      <c r="K48" s="151">
        <f t="shared" si="7"/>
      </c>
      <c r="L48" s="151">
        <f t="shared" si="7"/>
      </c>
      <c r="M48" s="151">
        <f t="shared" si="7"/>
      </c>
      <c r="N48" s="151">
        <f t="shared" si="7"/>
      </c>
      <c r="O48" s="151">
        <f t="shared" si="7"/>
      </c>
      <c r="P48" s="151">
        <f t="shared" si="7"/>
      </c>
      <c r="Q48" s="151">
        <f t="shared" si="7"/>
      </c>
      <c r="R48" s="151">
        <f t="shared" si="7"/>
      </c>
      <c r="S48" s="151">
        <f t="shared" si="7"/>
      </c>
      <c r="T48" s="151">
        <f t="shared" si="7"/>
      </c>
      <c r="U48" s="151">
        <f t="shared" si="7"/>
      </c>
      <c r="V48" s="151">
        <f t="shared" si="7"/>
      </c>
      <c r="W48" s="151">
        <f t="shared" si="7"/>
      </c>
      <c r="X48" s="151">
        <f t="shared" si="7"/>
      </c>
      <c r="Y48" s="151">
        <f t="shared" si="7"/>
      </c>
      <c r="Z48" s="151">
        <f t="shared" si="7"/>
      </c>
      <c r="AA48" s="151">
        <f t="shared" si="7"/>
      </c>
      <c r="AB48" s="151">
        <f t="shared" si="7"/>
      </c>
      <c r="AC48" s="151">
        <f t="shared" si="7"/>
      </c>
      <c r="AD48" s="151">
        <f t="shared" si="7"/>
      </c>
      <c r="AE48" s="151">
        <f t="shared" si="7"/>
      </c>
      <c r="AF48" s="151">
        <f t="shared" si="7"/>
      </c>
      <c r="AG48" s="143">
        <f>IF(D48&lt;"",INT(($AG$3-$J$1)/(D48/1000))+D47,"")</f>
      </c>
      <c r="AH48" s="144">
        <f>IF(E48&lt;"",($AH$3-D47)*(D48/1000)+$J$1,"")</f>
      </c>
    </row>
    <row r="49" spans="1:34" ht="17.25" customHeight="1">
      <c r="A49" s="58" t="s">
        <v>54</v>
      </c>
      <c r="B49" s="57" t="s">
        <v>53</v>
      </c>
      <c r="C49" s="59" t="s">
        <v>53</v>
      </c>
      <c r="D49" s="60" t="s">
        <v>53</v>
      </c>
      <c r="E49" s="67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5"/>
      <c r="AG49" s="141">
        <f>IF(E49&gt;0,AG50-D49,"")</f>
      </c>
      <c r="AH49" s="142">
        <f>IF(D49&lt;&gt;"",$AH$3-D49,"")</f>
      </c>
    </row>
    <row r="50" spans="1:34" s="56" customFormat="1" ht="15.75" customHeight="1" thickBot="1">
      <c r="A50" s="145"/>
      <c r="B50" s="145"/>
      <c r="C50" s="147" t="s">
        <v>60</v>
      </c>
      <c r="D50" s="148">
        <f>IF(F49&lt;"",((SUM(F50:AF50)/COUNT(F50:AF50))*(COUNT(F50:AF50)*$J$2)+(E50*($E$4-D49)))/(COUNT(F50:AF50)*$J$2+$E$4-D49),E50)</f>
      </c>
      <c r="E50" s="153">
        <f>IF(E49&gt;0,(E49-$J$1)/(E4-$D$49)*1000,"")</f>
      </c>
      <c r="F50" s="151">
        <f aca="true" t="shared" si="8" ref="F50:AF50">IF(F49&gt;0,(F49-E49)/$J$2*1000,"")</f>
      </c>
      <c r="G50" s="151">
        <f t="shared" si="8"/>
      </c>
      <c r="H50" s="151">
        <f t="shared" si="8"/>
      </c>
      <c r="I50" s="151">
        <f t="shared" si="8"/>
      </c>
      <c r="J50" s="151">
        <f t="shared" si="8"/>
      </c>
      <c r="K50" s="151">
        <f t="shared" si="8"/>
      </c>
      <c r="L50" s="151">
        <f t="shared" si="8"/>
      </c>
      <c r="M50" s="151">
        <f t="shared" si="8"/>
      </c>
      <c r="N50" s="151">
        <f t="shared" si="8"/>
      </c>
      <c r="O50" s="151">
        <f t="shared" si="8"/>
      </c>
      <c r="P50" s="151">
        <f t="shared" si="8"/>
      </c>
      <c r="Q50" s="151">
        <f t="shared" si="8"/>
      </c>
      <c r="R50" s="151">
        <f t="shared" si="8"/>
      </c>
      <c r="S50" s="151">
        <f t="shared" si="8"/>
      </c>
      <c r="T50" s="151">
        <f t="shared" si="8"/>
      </c>
      <c r="U50" s="151">
        <f t="shared" si="8"/>
      </c>
      <c r="V50" s="151">
        <f t="shared" si="8"/>
      </c>
      <c r="W50" s="151">
        <f t="shared" si="8"/>
      </c>
      <c r="X50" s="151">
        <f t="shared" si="8"/>
      </c>
      <c r="Y50" s="151">
        <f t="shared" si="8"/>
      </c>
      <c r="Z50" s="151">
        <f t="shared" si="8"/>
      </c>
      <c r="AA50" s="151">
        <f t="shared" si="8"/>
      </c>
      <c r="AB50" s="151">
        <f t="shared" si="8"/>
      </c>
      <c r="AC50" s="151">
        <f t="shared" si="8"/>
      </c>
      <c r="AD50" s="151">
        <f t="shared" si="8"/>
      </c>
      <c r="AE50" s="151">
        <f t="shared" si="8"/>
      </c>
      <c r="AF50" s="151">
        <f t="shared" si="8"/>
      </c>
      <c r="AG50" s="143">
        <f>IF(D50&lt;"",INT(($AG$3-$J$1)/(D50/1000))+D49,"")</f>
      </c>
      <c r="AH50" s="144">
        <f>IF(E50&lt;"",($AH$3-D49)*(D50/1000)+$J$1,"")</f>
      </c>
    </row>
    <row r="51" spans="1:34" ht="17.25" customHeight="1">
      <c r="A51" s="58" t="s">
        <v>54</v>
      </c>
      <c r="B51" s="58" t="s">
        <v>53</v>
      </c>
      <c r="C51" s="59" t="s">
        <v>53</v>
      </c>
      <c r="D51" s="60" t="s">
        <v>53</v>
      </c>
      <c r="E51" s="67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5"/>
      <c r="AG51" s="141">
        <f>IF(E51&gt;0,AG52-D51,"")</f>
      </c>
      <c r="AH51" s="142">
        <f>IF(D51&lt;&gt;"",$AH$3-D51,"")</f>
      </c>
    </row>
    <row r="52" spans="1:34" s="56" customFormat="1" ht="15.75" customHeight="1" thickBot="1">
      <c r="A52" s="145"/>
      <c r="B52" s="145"/>
      <c r="C52" s="147" t="s">
        <v>60</v>
      </c>
      <c r="D52" s="148">
        <f>IF(F51&lt;"",((SUM(F52:AF52)/COUNT(F52:AF52))*(COUNT(F52:AF52)*$J$2)+(E52*($E$4-D51)))/(COUNT(F52:AF52)*$J$2+$E$4-D51),E52)</f>
      </c>
      <c r="E52" s="153">
        <f>IF(E51&gt;0,(E51-$J$1)/(E4-$D$51)*1000,"")</f>
      </c>
      <c r="F52" s="151">
        <f aca="true" t="shared" si="9" ref="F52:AF52">IF(F51&gt;0,(F51-E51)/$J$2*1000,"")</f>
      </c>
      <c r="G52" s="151">
        <f t="shared" si="9"/>
      </c>
      <c r="H52" s="151">
        <f t="shared" si="9"/>
      </c>
      <c r="I52" s="151">
        <f t="shared" si="9"/>
      </c>
      <c r="J52" s="151">
        <f t="shared" si="9"/>
      </c>
      <c r="K52" s="151">
        <f t="shared" si="9"/>
      </c>
      <c r="L52" s="151">
        <f t="shared" si="9"/>
      </c>
      <c r="M52" s="151">
        <f t="shared" si="9"/>
      </c>
      <c r="N52" s="151">
        <f t="shared" si="9"/>
      </c>
      <c r="O52" s="151">
        <f t="shared" si="9"/>
      </c>
      <c r="P52" s="151">
        <f t="shared" si="9"/>
      </c>
      <c r="Q52" s="151">
        <f t="shared" si="9"/>
      </c>
      <c r="R52" s="151">
        <f t="shared" si="9"/>
      </c>
      <c r="S52" s="151">
        <f t="shared" si="9"/>
      </c>
      <c r="T52" s="151">
        <f t="shared" si="9"/>
      </c>
      <c r="U52" s="151">
        <f t="shared" si="9"/>
      </c>
      <c r="V52" s="151">
        <f t="shared" si="9"/>
      </c>
      <c r="W52" s="151">
        <f t="shared" si="9"/>
      </c>
      <c r="X52" s="151">
        <f t="shared" si="9"/>
      </c>
      <c r="Y52" s="151">
        <f t="shared" si="9"/>
      </c>
      <c r="Z52" s="151">
        <f t="shared" si="9"/>
      </c>
      <c r="AA52" s="151">
        <f t="shared" si="9"/>
      </c>
      <c r="AB52" s="151">
        <f t="shared" si="9"/>
      </c>
      <c r="AC52" s="151">
        <f t="shared" si="9"/>
      </c>
      <c r="AD52" s="151">
        <f t="shared" si="9"/>
      </c>
      <c r="AE52" s="151">
        <f t="shared" si="9"/>
      </c>
      <c r="AF52" s="151">
        <f t="shared" si="9"/>
      </c>
      <c r="AG52" s="143">
        <f>IF(D52&lt;"",INT(($AG$3-$J$1)/(D52/1000))+D51,"")</f>
      </c>
      <c r="AH52" s="144">
        <f>IF(E52&lt;"",($AH$3-D51)*(D52/1000)+$J$1,"")</f>
      </c>
    </row>
    <row r="53" spans="1:34" ht="17.25" customHeight="1">
      <c r="A53" s="58" t="s">
        <v>54</v>
      </c>
      <c r="B53" s="58" t="s">
        <v>53</v>
      </c>
      <c r="C53" s="59" t="s">
        <v>53</v>
      </c>
      <c r="D53" s="60" t="s">
        <v>53</v>
      </c>
      <c r="E53" s="67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141">
        <f>IF(E53&gt;0,AG54-D53,"")</f>
      </c>
      <c r="AH53" s="142">
        <f>IF(D53&lt;&gt;"",$AH$3-D53,"")</f>
      </c>
    </row>
    <row r="54" spans="1:34" s="56" customFormat="1" ht="15.75" customHeight="1" thickBot="1">
      <c r="A54" s="145"/>
      <c r="B54" s="145"/>
      <c r="C54" s="147" t="s">
        <v>60</v>
      </c>
      <c r="D54" s="148">
        <f>IF(F53&lt;"",((SUM(F54:AF54)/COUNT(F54:AF54))*(COUNT(F54:AF54)*$J$2)+(E54*($E$4-D53)))/(COUNT(F54:AF54)*$J$2+$E$4-D53),E54)</f>
      </c>
      <c r="E54" s="153">
        <f>IF(E53&gt;0,(E53-$J$1)/(E4-$D$53)*1000,"")</f>
      </c>
      <c r="F54" s="151">
        <f aca="true" t="shared" si="10" ref="F54:AF54">IF(F53&gt;0,(F53-E53)/$J$2*1000,"")</f>
      </c>
      <c r="G54" s="151">
        <f t="shared" si="10"/>
      </c>
      <c r="H54" s="151">
        <f t="shared" si="10"/>
      </c>
      <c r="I54" s="151">
        <f t="shared" si="10"/>
      </c>
      <c r="J54" s="151">
        <f t="shared" si="10"/>
      </c>
      <c r="K54" s="151">
        <f t="shared" si="10"/>
      </c>
      <c r="L54" s="151">
        <f t="shared" si="10"/>
      </c>
      <c r="M54" s="151">
        <f t="shared" si="10"/>
      </c>
      <c r="N54" s="151">
        <f t="shared" si="10"/>
      </c>
      <c r="O54" s="151">
        <f t="shared" si="10"/>
      </c>
      <c r="P54" s="151">
        <f t="shared" si="10"/>
      </c>
      <c r="Q54" s="151">
        <f t="shared" si="10"/>
      </c>
      <c r="R54" s="151">
        <f t="shared" si="10"/>
      </c>
      <c r="S54" s="151">
        <f t="shared" si="10"/>
      </c>
      <c r="T54" s="151">
        <f t="shared" si="10"/>
      </c>
      <c r="U54" s="151">
        <f t="shared" si="10"/>
      </c>
      <c r="V54" s="151">
        <f t="shared" si="10"/>
      </c>
      <c r="W54" s="151">
        <f t="shared" si="10"/>
      </c>
      <c r="X54" s="151">
        <f t="shared" si="10"/>
      </c>
      <c r="Y54" s="151">
        <f t="shared" si="10"/>
      </c>
      <c r="Z54" s="151">
        <f t="shared" si="10"/>
      </c>
      <c r="AA54" s="151">
        <f t="shared" si="10"/>
      </c>
      <c r="AB54" s="151">
        <f t="shared" si="10"/>
      </c>
      <c r="AC54" s="151">
        <f t="shared" si="10"/>
      </c>
      <c r="AD54" s="151">
        <f t="shared" si="10"/>
      </c>
      <c r="AE54" s="151">
        <f t="shared" si="10"/>
      </c>
      <c r="AF54" s="151">
        <f t="shared" si="10"/>
      </c>
      <c r="AG54" s="143">
        <f>IF(D54&lt;"",INT(($AG$3-$J$1)/(D54/1000))+D53,"")</f>
      </c>
      <c r="AH54" s="144">
        <f>IF(E54&lt;"",($AH$3-D53)*(D54/1000)+$J$1,"")</f>
      </c>
    </row>
    <row r="55" ht="12.75"/>
    <row r="56" ht="12.75"/>
  </sheetData>
  <sheetProtection selectLockedCells="1"/>
  <mergeCells count="5">
    <mergeCell ref="M1:S1"/>
    <mergeCell ref="AG1:AH1"/>
    <mergeCell ref="M2:O2"/>
    <mergeCell ref="P2:S2"/>
    <mergeCell ref="B3:C3"/>
  </mergeCells>
  <conditionalFormatting sqref="A51 A41 A49 A47 A45 A43 A39 A37 A23 A25 A27 A29 A33 A53 A35 A31">
    <cfRule type="cellIs" priority="25" dxfId="5" operator="equal" stopIfTrue="1">
      <formula>"E"</formula>
    </cfRule>
    <cfRule type="cellIs" priority="26" dxfId="4" operator="equal" stopIfTrue="1">
      <formula>"B"</formula>
    </cfRule>
  </conditionalFormatting>
  <conditionalFormatting sqref="D31 N3 D37 D39 D41 D43 D45 D47 D49 D51 D53">
    <cfRule type="cellIs" priority="24" dxfId="0" operator="lessThan" stopIfTrue="1">
      <formula>330</formula>
    </cfRule>
  </conditionalFormatting>
  <conditionalFormatting sqref="D6 D10 D12 D14 D16 D18 D20 D22 D24 D26 D28 D30 D32 D34 D36 D38 D40 D42 D44 D46 D48 D50 D52 D54 D8">
    <cfRule type="expression" priority="1" dxfId="0" stopIfTrue="1">
      <formula>AND($C5="E",$D6&lt;340)</formula>
    </cfRule>
    <cfRule type="expression" priority="2" dxfId="0" stopIfTrue="1">
      <formula>AND($C5="Z",$D6&lt;330)</formula>
    </cfRule>
    <cfRule type="expression" priority="3" dxfId="0" stopIfTrue="1">
      <formula>AND($C5="D",$D6&lt;320)</formula>
    </cfRule>
  </conditionalFormatting>
  <printOptions/>
  <pageMargins left="0" right="0" top="0.1968503937007874" bottom="0" header="0.11811023622047245" footer="0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goettsche</dc:creator>
  <cp:keywords/>
  <dc:description/>
  <cp:lastModifiedBy>adminhg</cp:lastModifiedBy>
  <cp:lastPrinted>2015-01-11T13:52:33Z</cp:lastPrinted>
  <dcterms:created xsi:type="dcterms:W3CDTF">2009-02-10T13:23:04Z</dcterms:created>
  <dcterms:modified xsi:type="dcterms:W3CDTF">2020-01-09T06:54:17Z</dcterms:modified>
  <cp:category/>
  <cp:version/>
  <cp:contentType/>
  <cp:contentStatus/>
</cp:coreProperties>
</file>